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clivechristian-my.sharepoint.com/personal/alejandro_alvarez_nichebox_net/Documents/NICHEBOX/05Indies IT/00Orders&amp;stock/Liquides orders/00MODEL/"/>
    </mc:Choice>
  </mc:AlternateContent>
  <xr:revisionPtr revIDLastSave="0" documentId="8_{036E33E2-CEAE-3E44-93C9-3AE2A48D8AF4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Order form (full)" sheetId="1" r:id="rId1"/>
    <sheet name="listino" sheetId="2" state="hidden" r:id="rId2"/>
  </sheets>
  <definedNames>
    <definedName name="_xlnm._FilterDatabase" localSheetId="0" hidden="1">'Order form (full)'!$B$10:$I$161</definedName>
    <definedName name="_xlnm.Print_Area" localSheetId="1">listino!$B$1:$F$138</definedName>
    <definedName name="_xlnm.Print_Titles" localSheetId="1">listino!$1:$10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4" i="1"/>
  <c r="M5" i="1"/>
  <c r="L9" i="1"/>
  <c r="L8" i="1"/>
  <c r="M8" i="1"/>
  <c r="I161" i="1"/>
  <c r="I160" i="1"/>
  <c r="I159" i="1"/>
  <c r="I158" i="1"/>
  <c r="I157" i="1"/>
  <c r="I148" i="1"/>
  <c r="I142" i="1"/>
  <c r="I112" i="1"/>
  <c r="I69" i="1"/>
  <c r="H45" i="1"/>
  <c r="I45" i="1"/>
  <c r="H36" i="1"/>
  <c r="I36" i="1"/>
  <c r="H14" i="1"/>
  <c r="I14" i="1"/>
  <c r="L4" i="1"/>
  <c r="M9" i="1"/>
  <c r="L5" i="1"/>
  <c r="H78" i="1"/>
  <c r="I78" i="1"/>
  <c r="H68" i="1"/>
  <c r="I68" i="1"/>
  <c r="H44" i="1"/>
  <c r="H77" i="1"/>
  <c r="I147" i="1"/>
  <c r="I153" i="1"/>
  <c r="I152" i="1"/>
  <c r="I151" i="1"/>
  <c r="I150" i="1"/>
  <c r="I149" i="1"/>
  <c r="I121" i="1"/>
  <c r="I120" i="1"/>
  <c r="I119" i="1"/>
  <c r="I118" i="1"/>
  <c r="I117" i="1"/>
  <c r="I116" i="1"/>
  <c r="I115" i="1"/>
  <c r="I114" i="1"/>
  <c r="I113" i="1"/>
  <c r="I111" i="1"/>
  <c r="I109" i="1"/>
  <c r="I110" i="1"/>
  <c r="I123" i="1"/>
  <c r="I124" i="1"/>
  <c r="I125" i="1"/>
  <c r="I89" i="1"/>
  <c r="I90" i="1"/>
  <c r="I92" i="1"/>
  <c r="I93" i="1"/>
  <c r="I94" i="1"/>
  <c r="I95" i="1"/>
  <c r="I96" i="1"/>
  <c r="I97" i="1"/>
  <c r="I126" i="1"/>
  <c r="I127" i="1"/>
  <c r="I128" i="1"/>
  <c r="I129" i="1"/>
  <c r="H46" i="1"/>
  <c r="I44" i="1"/>
  <c r="H47" i="1"/>
  <c r="H48" i="1"/>
  <c r="H49" i="1"/>
  <c r="H50" i="1"/>
  <c r="H51" i="1"/>
  <c r="H52" i="1"/>
  <c r="H53" i="1"/>
  <c r="H54" i="1"/>
  <c r="H43" i="1"/>
  <c r="H76" i="1"/>
  <c r="I76" i="1"/>
  <c r="I138" i="2"/>
  <c r="I137" i="2"/>
  <c r="I136" i="2"/>
  <c r="I135" i="2"/>
  <c r="I134" i="2"/>
  <c r="I133" i="2"/>
  <c r="I132" i="2"/>
  <c r="I131" i="2"/>
  <c r="I130" i="2"/>
  <c r="I129" i="2"/>
  <c r="I128" i="2"/>
  <c r="I127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6" i="2"/>
  <c r="I75" i="2"/>
  <c r="H73" i="2"/>
  <c r="I73" i="2"/>
  <c r="I72" i="2"/>
  <c r="H72" i="2"/>
  <c r="I47" i="2"/>
  <c r="I46" i="2"/>
  <c r="H45" i="2"/>
  <c r="I45" i="2"/>
  <c r="H44" i="2"/>
  <c r="H70" i="2"/>
  <c r="I70" i="2"/>
  <c r="H43" i="2"/>
  <c r="I43" i="2"/>
  <c r="H42" i="2"/>
  <c r="H68" i="2"/>
  <c r="I68" i="2"/>
  <c r="H41" i="2"/>
  <c r="H67" i="2"/>
  <c r="I67" i="2"/>
  <c r="H40" i="2"/>
  <c r="H66" i="2"/>
  <c r="I66" i="2"/>
  <c r="H39" i="2"/>
  <c r="I39" i="2"/>
  <c r="H38" i="2"/>
  <c r="H64" i="2"/>
  <c r="I64" i="2"/>
  <c r="H37" i="2"/>
  <c r="H63" i="2"/>
  <c r="I63" i="2"/>
  <c r="I36" i="2"/>
  <c r="H36" i="2"/>
  <c r="H62" i="2"/>
  <c r="I62" i="2"/>
  <c r="H35" i="2"/>
  <c r="I35" i="2"/>
  <c r="H34" i="2"/>
  <c r="H60" i="2"/>
  <c r="I60" i="2"/>
  <c r="H33" i="2"/>
  <c r="I33" i="2"/>
  <c r="H32" i="2"/>
  <c r="H58" i="2"/>
  <c r="I58" i="2"/>
  <c r="H31" i="2"/>
  <c r="I31" i="2"/>
  <c r="H30" i="2"/>
  <c r="H56" i="2"/>
  <c r="I56" i="2"/>
  <c r="H29" i="2"/>
  <c r="H55" i="2"/>
  <c r="I55" i="2"/>
  <c r="H28" i="2"/>
  <c r="H54" i="2"/>
  <c r="I54" i="2"/>
  <c r="H27" i="2"/>
  <c r="I27" i="2"/>
  <c r="H26" i="2"/>
  <c r="H52" i="2"/>
  <c r="I52" i="2"/>
  <c r="H25" i="2"/>
  <c r="I25" i="2"/>
  <c r="H24" i="2"/>
  <c r="H50" i="2"/>
  <c r="I50" i="2"/>
  <c r="H23" i="2"/>
  <c r="I23" i="2"/>
  <c r="H21" i="2"/>
  <c r="I21" i="2"/>
  <c r="H20" i="2"/>
  <c r="I20" i="2"/>
  <c r="I19" i="2"/>
  <c r="H19" i="2"/>
  <c r="H18" i="2"/>
  <c r="I18" i="2"/>
  <c r="H17" i="2"/>
  <c r="I17" i="2"/>
  <c r="H16" i="2"/>
  <c r="I16" i="2"/>
  <c r="H15" i="2"/>
  <c r="I15" i="2"/>
  <c r="H14" i="2"/>
  <c r="I14" i="2"/>
  <c r="H12" i="2"/>
  <c r="I12" i="2"/>
  <c r="M9" i="2"/>
  <c r="L9" i="2"/>
  <c r="M8" i="2"/>
  <c r="L8" i="2"/>
  <c r="L5" i="2"/>
  <c r="L4" i="2"/>
  <c r="H16" i="1"/>
  <c r="I143" i="1"/>
  <c r="I141" i="1"/>
  <c r="I140" i="1"/>
  <c r="I156" i="1"/>
  <c r="I132" i="1"/>
  <c r="H12" i="1"/>
  <c r="I12" i="1"/>
  <c r="I155" i="1"/>
  <c r="I154" i="1"/>
  <c r="I146" i="1"/>
  <c r="I145" i="1"/>
  <c r="I139" i="1"/>
  <c r="I138" i="1"/>
  <c r="I137" i="1"/>
  <c r="I136" i="1"/>
  <c r="I135" i="1"/>
  <c r="I134" i="1"/>
  <c r="I133" i="1"/>
  <c r="I131" i="1"/>
  <c r="I130" i="1"/>
  <c r="I108" i="1"/>
  <c r="I107" i="1"/>
  <c r="I106" i="1"/>
  <c r="I105" i="1"/>
  <c r="I104" i="1"/>
  <c r="I103" i="1"/>
  <c r="I102" i="1"/>
  <c r="I101" i="1"/>
  <c r="I100" i="1"/>
  <c r="I99" i="1"/>
  <c r="I98" i="1"/>
  <c r="H22" i="1"/>
  <c r="I22" i="1"/>
  <c r="H21" i="1"/>
  <c r="I21" i="1"/>
  <c r="I52" i="1"/>
  <c r="H85" i="1"/>
  <c r="I85" i="1"/>
  <c r="I48" i="1"/>
  <c r="H81" i="1"/>
  <c r="I81" i="1"/>
  <c r="I53" i="1"/>
  <c r="H86" i="1"/>
  <c r="I86" i="1"/>
  <c r="I51" i="1"/>
  <c r="H84" i="1"/>
  <c r="I84" i="1"/>
  <c r="I50" i="1"/>
  <c r="H83" i="1"/>
  <c r="I83" i="1"/>
  <c r="I47" i="1"/>
  <c r="H80" i="1"/>
  <c r="I80" i="1"/>
  <c r="I49" i="1"/>
  <c r="H82" i="1"/>
  <c r="I82" i="1"/>
  <c r="I54" i="1"/>
  <c r="H87" i="1"/>
  <c r="I87" i="1"/>
  <c r="I46" i="1"/>
  <c r="H79" i="1"/>
  <c r="I79" i="1"/>
  <c r="I43" i="1"/>
  <c r="I38" i="2"/>
  <c r="I26" i="2"/>
  <c r="I42" i="2"/>
  <c r="I32" i="2"/>
  <c r="I28" i="2"/>
  <c r="I44" i="2"/>
  <c r="I34" i="2"/>
  <c r="I24" i="2"/>
  <c r="M4" i="2"/>
  <c r="I40" i="2"/>
  <c r="I30" i="2"/>
  <c r="H51" i="2"/>
  <c r="I51" i="2"/>
  <c r="H59" i="2"/>
  <c r="I59" i="2"/>
  <c r="H71" i="2"/>
  <c r="I71" i="2"/>
  <c r="I37" i="2"/>
  <c r="I41" i="2"/>
  <c r="H49" i="2"/>
  <c r="I49" i="2"/>
  <c r="H53" i="2"/>
  <c r="I53" i="2"/>
  <c r="H57" i="2"/>
  <c r="I57" i="2"/>
  <c r="H61" i="2"/>
  <c r="I61" i="2"/>
  <c r="H65" i="2"/>
  <c r="I65" i="2"/>
  <c r="H69" i="2"/>
  <c r="I69" i="2"/>
  <c r="I29" i="2"/>
  <c r="H42" i="1"/>
  <c r="M6" i="2"/>
  <c r="I142" i="2"/>
  <c r="L6" i="2"/>
  <c r="I140" i="2"/>
  <c r="M7" i="2"/>
  <c r="I143" i="2"/>
  <c r="M5" i="2"/>
  <c r="I141" i="2"/>
  <c r="I42" i="1"/>
  <c r="H75" i="1"/>
  <c r="I75" i="1"/>
  <c r="H27" i="1"/>
  <c r="H59" i="1"/>
  <c r="I59" i="1"/>
  <c r="I27" i="1"/>
  <c r="H25" i="1"/>
  <c r="H26" i="1"/>
  <c r="H28" i="1"/>
  <c r="H29" i="1"/>
  <c r="H30" i="1"/>
  <c r="H31" i="1"/>
  <c r="H32" i="1"/>
  <c r="H33" i="1"/>
  <c r="H34" i="1"/>
  <c r="H35" i="1"/>
  <c r="H37" i="1"/>
  <c r="H38" i="1"/>
  <c r="H39" i="1"/>
  <c r="H40" i="1"/>
  <c r="I77" i="1"/>
  <c r="H41" i="1"/>
  <c r="H24" i="1"/>
  <c r="H56" i="1"/>
  <c r="H17" i="1"/>
  <c r="I17" i="1"/>
  <c r="H18" i="1"/>
  <c r="I18" i="1"/>
  <c r="H19" i="1"/>
  <c r="I19" i="1"/>
  <c r="H20" i="1"/>
  <c r="I20" i="1"/>
  <c r="I16" i="1"/>
  <c r="I39" i="1"/>
  <c r="H72" i="1"/>
  <c r="I72" i="1"/>
  <c r="I40" i="1"/>
  <c r="H73" i="1"/>
  <c r="I73" i="1"/>
  <c r="H61" i="1"/>
  <c r="I61" i="1"/>
  <c r="I37" i="1"/>
  <c r="H70" i="1"/>
  <c r="I70" i="1"/>
  <c r="I34" i="1"/>
  <c r="H66" i="1"/>
  <c r="I66" i="1"/>
  <c r="I31" i="1"/>
  <c r="H63" i="1"/>
  <c r="I63" i="1"/>
  <c r="H62" i="1"/>
  <c r="I62" i="1"/>
  <c r="H71" i="1"/>
  <c r="I71" i="1"/>
  <c r="H60" i="1"/>
  <c r="I60" i="1"/>
  <c r="H67" i="1"/>
  <c r="I67" i="1"/>
  <c r="I26" i="1"/>
  <c r="H58" i="1"/>
  <c r="I58" i="1"/>
  <c r="H74" i="1"/>
  <c r="I74" i="1"/>
  <c r="I25" i="1"/>
  <c r="H57" i="1"/>
  <c r="I57" i="1"/>
  <c r="H65" i="1"/>
  <c r="I65" i="1"/>
  <c r="H64" i="1"/>
  <c r="I64" i="1"/>
  <c r="I56" i="1"/>
  <c r="I29" i="1"/>
  <c r="I35" i="1"/>
  <c r="I30" i="1"/>
  <c r="I24" i="1"/>
  <c r="I28" i="1"/>
  <c r="I41" i="1"/>
  <c r="I33" i="1"/>
  <c r="I32" i="1"/>
  <c r="I38" i="1"/>
  <c r="I164" i="1"/>
  <c r="M7" i="1"/>
  <c r="I163" i="1"/>
  <c r="L6" i="1"/>
  <c r="I165" i="1"/>
  <c r="I166" i="1"/>
</calcChain>
</file>

<file path=xl/sharedStrings.xml><?xml version="1.0" encoding="utf-8"?>
<sst xmlns="http://schemas.openxmlformats.org/spreadsheetml/2006/main" count="900" uniqueCount="413">
  <si>
    <t>Liquides Imaginaires SAS</t>
  </si>
  <si>
    <t>Client</t>
  </si>
  <si>
    <t>NAF 2042Z</t>
  </si>
  <si>
    <t>Qty</t>
    <phoneticPr fontId="1" type="noConversion"/>
  </si>
  <si>
    <t>SIREN 793 352 196 (RCS Paris)</t>
  </si>
  <si>
    <t>N° TVA FR 95 793 352 196</t>
  </si>
  <si>
    <t>Ref</t>
  </si>
  <si>
    <t>EAN</t>
  </si>
  <si>
    <t>Sancti 100 ML</t>
  </si>
  <si>
    <t>Fortis 100 ML</t>
  </si>
  <si>
    <t>Tumultu 100 ML</t>
  </si>
  <si>
    <t>Dom Rosa 100 ML</t>
  </si>
  <si>
    <t>Bello Rabelo 100 ML</t>
  </si>
  <si>
    <t>Bloody Wood 100 ML</t>
  </si>
  <si>
    <t>Conditions / Incoterm / Payment terms :</t>
  </si>
  <si>
    <t>Blotters (pack of 100)</t>
  </si>
  <si>
    <t>LITOUCH</t>
  </si>
  <si>
    <t>Exworks</t>
  </si>
  <si>
    <t>FT100</t>
  </si>
  <si>
    <r>
      <t>Fleuve Tendre 100 ML</t>
    </r>
    <r>
      <rPr>
        <sz val="10"/>
        <color rgb="FFFF0000"/>
        <rFont val="Footlight MT Light"/>
        <family val="1"/>
      </rPr>
      <t xml:space="preserve"> </t>
    </r>
  </si>
  <si>
    <t>DS100</t>
  </si>
  <si>
    <t>BDD100</t>
  </si>
  <si>
    <t>CAPLIQS</t>
  </si>
  <si>
    <t>FDS100</t>
  </si>
  <si>
    <t>TV100</t>
  </si>
  <si>
    <t>BDV100</t>
  </si>
  <si>
    <t>CAPLIQG</t>
  </si>
  <si>
    <t xml:space="preserve">Beauté du Diable 100 ML </t>
  </si>
  <si>
    <t xml:space="preserve">Fleur de Sable 100 ML </t>
  </si>
  <si>
    <t xml:space="preserve">Tapis Volant 100 ML </t>
  </si>
  <si>
    <t xml:space="preserve">Buveur de Vent 100 ML </t>
  </si>
  <si>
    <t>LAC100</t>
  </si>
  <si>
    <t>MEL100</t>
  </si>
  <si>
    <t>PHA100</t>
  </si>
  <si>
    <t>Article description</t>
  </si>
  <si>
    <t>RETENTION OF PROPERTY: We reserve the property right of the goods until full payment of the price is made.</t>
  </si>
  <si>
    <t xml:space="preserve">
Our right of claim concerns both the goods and their price if they have already been resold (Law of 12 May 1980)</t>
  </si>
  <si>
    <t xml:space="preserve">
Penalties for late payment is 10 times the legal interest rate.</t>
  </si>
  <si>
    <t>Tester Sancti (without cap)</t>
  </si>
  <si>
    <t>Tester Fortis (without cap)</t>
  </si>
  <si>
    <t>Tester Tumultu (without cap)</t>
  </si>
  <si>
    <t>Tester Dom Rosa (without cap)</t>
  </si>
  <si>
    <t>Tester Bello Rabelo (without cap)</t>
  </si>
  <si>
    <t>Tester Bloody wood (without cap)</t>
  </si>
  <si>
    <t>Tester Fleuve Tendre (without cap)</t>
  </si>
  <si>
    <t xml:space="preserve">Trilogy </t>
  </si>
  <si>
    <t>DOM50</t>
  </si>
  <si>
    <t>DS50</t>
  </si>
  <si>
    <t>FOR50</t>
  </si>
  <si>
    <t>FT50</t>
  </si>
  <si>
    <t>ILP50</t>
  </si>
  <si>
    <t>SAN50</t>
  </si>
  <si>
    <t>Les Eaux Delà</t>
  </si>
  <si>
    <t>Les Eaux Sanguines</t>
  </si>
  <si>
    <t>Les Eaux Imaginaires</t>
  </si>
  <si>
    <t>Les Eaux de Peau</t>
  </si>
  <si>
    <t>Les Eaux de l'Est</t>
  </si>
  <si>
    <t xml:space="preserve">Les Humeurs </t>
  </si>
  <si>
    <t>Caps</t>
  </si>
  <si>
    <t>CAPS</t>
  </si>
  <si>
    <t xml:space="preserve">SAMPLES 2 ML </t>
  </si>
  <si>
    <t>ECHSAN</t>
  </si>
  <si>
    <t>ECHFOR</t>
  </si>
  <si>
    <t>ECHTUM</t>
  </si>
  <si>
    <t>ECHDOM</t>
  </si>
  <si>
    <t>ECHBEL</t>
  </si>
  <si>
    <t>ECHBLO</t>
  </si>
  <si>
    <t>ECHILP</t>
  </si>
  <si>
    <t>ECHFT</t>
  </si>
  <si>
    <t>ECHDS</t>
  </si>
  <si>
    <t>ECHBDD</t>
  </si>
  <si>
    <t>ECHTV</t>
  </si>
  <si>
    <t>ECHBDV</t>
  </si>
  <si>
    <t>ECHLAC</t>
  </si>
  <si>
    <t>ECHMEL</t>
  </si>
  <si>
    <t>ECHPHA</t>
  </si>
  <si>
    <t>Blotters</t>
  </si>
  <si>
    <t>Merchandising items</t>
  </si>
  <si>
    <t>Tester Beauté du Diable (without cap)</t>
  </si>
  <si>
    <t xml:space="preserve">Date </t>
  </si>
  <si>
    <t>Payment terms</t>
  </si>
  <si>
    <t>TESTFOR</t>
  </si>
  <si>
    <t>TESTTUM</t>
  </si>
  <si>
    <t>TESTDOM</t>
  </si>
  <si>
    <t>TESTILP</t>
  </si>
  <si>
    <t>TESTFT</t>
  </si>
  <si>
    <t>TESTDS</t>
  </si>
  <si>
    <t>TESTBDD</t>
  </si>
  <si>
    <t>TESTFDS</t>
  </si>
  <si>
    <t>TESTTV</t>
  </si>
  <si>
    <t>TESTBDV</t>
  </si>
  <si>
    <t>TESTLAC</t>
  </si>
  <si>
    <t>TESTMEL</t>
  </si>
  <si>
    <t>TESTPHA</t>
  </si>
  <si>
    <t xml:space="preserve">POSM </t>
  </si>
  <si>
    <t>TOTAL SELLABLE</t>
  </si>
  <si>
    <t>TOTAL POSM</t>
  </si>
  <si>
    <t>10% FREE POSM</t>
  </si>
  <si>
    <t>GRAND TOTAL</t>
  </si>
  <si>
    <t>ILP100</t>
  </si>
  <si>
    <t>Sancti 50 ML</t>
  </si>
  <si>
    <t>Fortis 50 ML</t>
  </si>
  <si>
    <t xml:space="preserve">Dom Rosa 50 ML </t>
  </si>
  <si>
    <t xml:space="preserve">Fleuve Tendre 50 ML </t>
  </si>
  <si>
    <t xml:space="preserve">Lacrima 100 ML </t>
  </si>
  <si>
    <t xml:space="preserve">Melancolia 100 ML </t>
  </si>
  <si>
    <t xml:space="preserve">Phantasma 100 ML </t>
  </si>
  <si>
    <t xml:space="preserve">Tester Lacrima (without cap) </t>
  </si>
  <si>
    <t xml:space="preserve">Tester Melancolia (without cap) </t>
  </si>
  <si>
    <t xml:space="preserve">Tester Phantasma (without cap) </t>
  </si>
  <si>
    <t>ECHSAN7.5</t>
  </si>
  <si>
    <t>ECHFOR7.5</t>
  </si>
  <si>
    <t>ECHTUM7.5</t>
  </si>
  <si>
    <t>ECHDOM7.5</t>
  </si>
  <si>
    <t>ECHBEL7.5</t>
  </si>
  <si>
    <t>ECHBLO7.5</t>
  </si>
  <si>
    <t>ECHILP7.5</t>
  </si>
  <si>
    <t>ECHFT7.5</t>
  </si>
  <si>
    <t>ECHDS7.5</t>
  </si>
  <si>
    <t>ECHBDD7.5</t>
  </si>
  <si>
    <t>ECHFDS7.5</t>
  </si>
  <si>
    <t>ECHTV7.5</t>
  </si>
  <si>
    <t>ECHBDV7.5</t>
  </si>
  <si>
    <t>ECHLAC7.5</t>
  </si>
  <si>
    <t>ECHMEL7.5</t>
  </si>
  <si>
    <t>ECHPHA7.5</t>
  </si>
  <si>
    <t>BET100</t>
  </si>
  <si>
    <t xml:space="preserve">50 ML </t>
  </si>
  <si>
    <t xml:space="preserve">100 ML </t>
  </si>
  <si>
    <t>TESTBET</t>
  </si>
  <si>
    <t xml:space="preserve">ECHBET </t>
  </si>
  <si>
    <t xml:space="preserve">SAMPLES 7,5 ML </t>
  </si>
  <si>
    <t xml:space="preserve">Île Pourpre 50 ML </t>
  </si>
  <si>
    <t xml:space="preserve">Desert Suave 50 ML </t>
  </si>
  <si>
    <t>Les Eaux de l'Âme</t>
  </si>
  <si>
    <t xml:space="preserve">Île Pourpre 100 ML </t>
  </si>
  <si>
    <t>Desert Suave 100 ML</t>
  </si>
  <si>
    <t>Tester Île Pourpre (without cap)</t>
  </si>
  <si>
    <t>Tester Desert Suave (without cap)</t>
  </si>
  <si>
    <t>ECHFDS</t>
  </si>
  <si>
    <t xml:space="preserve">Samples 2 ML Sancti </t>
  </si>
  <si>
    <t xml:space="preserve">Samples 2 ML Fortis </t>
  </si>
  <si>
    <t xml:space="preserve">Samples 2 ML Tumultu </t>
  </si>
  <si>
    <t xml:space="preserve">Samples 2 ML Dom Rosa </t>
  </si>
  <si>
    <t xml:space="preserve">Samples 2 ML Bello Rabelo </t>
  </si>
  <si>
    <t xml:space="preserve">Samples 2 ML Bloody wood </t>
  </si>
  <si>
    <t xml:space="preserve">Samples 2 ML Fleuve Tendre </t>
  </si>
  <si>
    <t xml:space="preserve">Samples 2 ML Desert Suave </t>
  </si>
  <si>
    <t xml:space="preserve">Samples 7,5 ML Buveur de Vent </t>
  </si>
  <si>
    <t>FOR100MO</t>
  </si>
  <si>
    <t>DOM100MO</t>
  </si>
  <si>
    <t>SHELD</t>
  </si>
  <si>
    <t xml:space="preserve">Bête Humaine 100 ML </t>
  </si>
  <si>
    <t>BLA100</t>
  </si>
  <si>
    <t xml:space="preserve">Tester Bête Humaine (without cap) </t>
  </si>
  <si>
    <t>TESTBLA</t>
  </si>
  <si>
    <t xml:space="preserve">Samples 2 ML Bête Humaine </t>
  </si>
  <si>
    <t>ECHBLA</t>
  </si>
  <si>
    <t>ECHBLA7.5</t>
  </si>
  <si>
    <t>ECHBET7.5</t>
  </si>
  <si>
    <t>K</t>
  </si>
  <si>
    <t>POSM</t>
  </si>
  <si>
    <t>Les Eaux des Bermudes</t>
  </si>
  <si>
    <t>SIR100</t>
  </si>
  <si>
    <t>NAV100</t>
  </si>
  <si>
    <t>ABY100</t>
  </si>
  <si>
    <t>TESTSIR</t>
  </si>
  <si>
    <t>TESTNAV</t>
  </si>
  <si>
    <t>TESTABY</t>
  </si>
  <si>
    <t>ECHSIR</t>
  </si>
  <si>
    <t>ECHNAV</t>
  </si>
  <si>
    <t>ECHABY</t>
  </si>
  <si>
    <t xml:space="preserve">Samples 7,5 ML Bête Humaine </t>
  </si>
  <si>
    <t xml:space="preserve">GWP </t>
  </si>
  <si>
    <t>LI-TAROTSMKTG</t>
  </si>
  <si>
    <t>Collaterals</t>
  </si>
  <si>
    <t>SHOPBAG</t>
  </si>
  <si>
    <t xml:space="preserve">Iconic Shelf Display </t>
  </si>
  <si>
    <t xml:space="preserve">DISCOVERY SET </t>
  </si>
  <si>
    <t>SILBRAC</t>
  </si>
  <si>
    <t>SCARF</t>
  </si>
  <si>
    <t>Factice</t>
  </si>
  <si>
    <t>FCTLIQG</t>
  </si>
  <si>
    <t>DOM100ANN</t>
  </si>
  <si>
    <t xml:space="preserve">Samples 2 ML Abyssis </t>
  </si>
  <si>
    <t xml:space="preserve">Samples 2 ML Navis </t>
  </si>
  <si>
    <t xml:space="preserve">Tester Sirenis (without cap) </t>
  </si>
  <si>
    <t xml:space="preserve">Tester Navis (without cap) </t>
  </si>
  <si>
    <t xml:space="preserve">Tester Abyssis (without cap) </t>
  </si>
  <si>
    <t xml:space="preserve">Tester Blanche Bête (without cap) </t>
  </si>
  <si>
    <t>LIQG100</t>
  </si>
  <si>
    <t>TESTLIQG</t>
  </si>
  <si>
    <t>TESTDOMANN</t>
  </si>
  <si>
    <t xml:space="preserve">Bracelet with silver Talisman </t>
  </si>
  <si>
    <t xml:space="preserve">Bandana Liquides Imaginaires </t>
  </si>
  <si>
    <t xml:space="preserve">Set of Tarot Cards </t>
  </si>
  <si>
    <t xml:space="preserve">Shopping bag </t>
  </si>
  <si>
    <t>Blanche Bête 100 ML</t>
  </si>
  <si>
    <t xml:space="preserve">Sirenis 100 ML </t>
  </si>
  <si>
    <t xml:space="preserve">Navis 100 ML </t>
  </si>
  <si>
    <t xml:space="preserve">Abyssis 100 ML </t>
  </si>
  <si>
    <t>Alchemical Trilogy</t>
  </si>
  <si>
    <t>ECHCOP</t>
  </si>
  <si>
    <t>ECHLIQG7.5</t>
  </si>
  <si>
    <t>Dom Rosa 100 ML Special Edition</t>
  </si>
  <si>
    <t>ECHDOMANN7.5</t>
  </si>
  <si>
    <t>LIQUIDES IMAGINAIRES SAS - Banca Monte Dei Paschi di Siena S.P.A.</t>
  </si>
  <si>
    <t>Bank Address: Milano Ag.60, Piazza Fontana 4, 20122 Milano MI</t>
  </si>
  <si>
    <t>IBAN: IT32 I010 3001 6540 0000 2513 495 / SWIFT: PASCITM1639</t>
  </si>
  <si>
    <t>SAN100NEW</t>
  </si>
  <si>
    <t>BLO100NEW</t>
  </si>
  <si>
    <t>Discovery Set 'Seven Charms'</t>
  </si>
  <si>
    <t>GBSCGLOB</t>
  </si>
  <si>
    <t xml:space="preserve">Blanche Bête 50 ML </t>
  </si>
  <si>
    <t>BLA50</t>
  </si>
  <si>
    <t>Fleur de Sable 50 ML</t>
  </si>
  <si>
    <t>FDS50</t>
  </si>
  <si>
    <t>LUN100</t>
  </si>
  <si>
    <t>Liquide Gold 100 ML</t>
  </si>
  <si>
    <t xml:space="preserve">Âme du Cœur 100 ML </t>
  </si>
  <si>
    <t>ADC100</t>
  </si>
  <si>
    <t xml:space="preserve"> LIQUIDES IMAGINAIRES ORDER FORM 2024-2025</t>
  </si>
  <si>
    <t>91 Rue du Faubourg Saint-Honoré, 75008 PARIS, France</t>
  </si>
  <si>
    <t>Unit price Net</t>
  </si>
  <si>
    <t>Value</t>
  </si>
  <si>
    <t xml:space="preserve">Tester Dom Rosa Millésimé (without cap) </t>
  </si>
  <si>
    <t>Tester Liquide (without gold cap)</t>
  </si>
  <si>
    <t>TESTLUN</t>
  </si>
  <si>
    <t xml:space="preserve">Tester Âme du Cœur (without cap) </t>
  </si>
  <si>
    <t>TESTADC</t>
  </si>
  <si>
    <t>TESTSANNEW</t>
  </si>
  <si>
    <t xml:space="preserve">Special Edition </t>
  </si>
  <si>
    <t>TESTBELNEW</t>
  </si>
  <si>
    <t>TESTBLONEW</t>
  </si>
  <si>
    <t>Tester Fleur de Sable (without gold cap)</t>
  </si>
  <si>
    <t>Tester Tapis Volant (without gold cap)</t>
  </si>
  <si>
    <t>Tester Buveur de Vent (without gold cap)</t>
  </si>
  <si>
    <t>Available SETP'24</t>
  </si>
  <si>
    <t xml:space="preserve">Samples 7,5 ML Sancti  </t>
  </si>
  <si>
    <t xml:space="preserve">Samples 7,5 ML Fortis  </t>
  </si>
  <si>
    <t xml:space="preserve">Samples 7,5 ML Tumultu  </t>
  </si>
  <si>
    <t xml:space="preserve">Samples 7,5 ML Dom Rosa  </t>
  </si>
  <si>
    <t xml:space="preserve">Samples 7,5 ML Dom Rosa Millésimé </t>
  </si>
  <si>
    <t xml:space="preserve">Samples 7,5 ML Bello Rabelo  </t>
  </si>
  <si>
    <t xml:space="preserve">Samples 7,5 ML Bloody wood  </t>
  </si>
  <si>
    <t>Samples 7,5 ML Blanche Bête</t>
  </si>
  <si>
    <t xml:space="preserve">Samples 7,5 ML Beauté du Diable  </t>
  </si>
  <si>
    <t xml:space="preserve">Samples 7,5 ML Île Pourpre  </t>
  </si>
  <si>
    <t xml:space="preserve">Samples 7,5 ML Fleuve Tendre  </t>
  </si>
  <si>
    <t xml:space="preserve">Samples 7,5 ML Desert Suave  </t>
  </si>
  <si>
    <t xml:space="preserve">Samples 7,5 ML Fleur de Sable  </t>
  </si>
  <si>
    <t xml:space="preserve">Samples 7,5 ML Tapis Volant   </t>
  </si>
  <si>
    <t xml:space="preserve">Samples 7,5 ML Lacrima  </t>
  </si>
  <si>
    <t xml:space="preserve">Samples 7,5 ML Melancolia  </t>
  </si>
  <si>
    <t xml:space="preserve">Samples 7,5 ML Phantasma   </t>
  </si>
  <si>
    <t>Samples 7,5 ML Liquide</t>
  </si>
  <si>
    <t>Samples 7,5 ML Âme du Cœur</t>
  </si>
  <si>
    <t>ECHADC7.5</t>
  </si>
  <si>
    <t>Available JAN'24</t>
  </si>
  <si>
    <t>ECHLUN7.5</t>
  </si>
  <si>
    <t>Gold Shopping bag for LUNATIQUE NEW</t>
  </si>
  <si>
    <t>SHOPBAGLUNA</t>
  </si>
  <si>
    <t xml:space="preserve">Gold Shopping bag for LIQUIDE </t>
  </si>
  <si>
    <t>SHOPBAGGOLD</t>
  </si>
  <si>
    <t xml:space="preserve">Stickers for the Shopping bag (24 pcs per unit) </t>
  </si>
  <si>
    <t>LI-C0161</t>
  </si>
  <si>
    <t>FCTLUN</t>
  </si>
  <si>
    <t>FCTADC</t>
  </si>
  <si>
    <t>ECHLUN</t>
  </si>
  <si>
    <t>ECHADC</t>
  </si>
  <si>
    <t>Samples 2 ML Dom Rosa Millésimé</t>
  </si>
  <si>
    <t>ECHDOMANN</t>
  </si>
  <si>
    <t xml:space="preserve">Samples 2 ML Blanche Bête </t>
  </si>
  <si>
    <t xml:space="preserve">Samples 2 ML Beauté du Diable  </t>
  </si>
  <si>
    <t xml:space="preserve">Samples 2 ML Île Pourpre  </t>
  </si>
  <si>
    <t xml:space="preserve">Samples 2 ML Fleur de Sable  </t>
  </si>
  <si>
    <t xml:space="preserve">Samples 2 ML Tapis Volant  </t>
  </si>
  <si>
    <t xml:space="preserve">Samples 2 ML Buveur de Vent  </t>
  </si>
  <si>
    <t xml:space="preserve">Samples 2 ML Lacrima  </t>
  </si>
  <si>
    <t xml:space="preserve">Samples 2 ML Melancolia  </t>
  </si>
  <si>
    <t xml:space="preserve">Samples 2 ML Phantasma  </t>
  </si>
  <si>
    <t xml:space="preserve">Samples 2 ML Sirenis </t>
  </si>
  <si>
    <t xml:space="preserve">Samples 2 ML Liquide </t>
  </si>
  <si>
    <t xml:space="preserve">Samples 2 ML Âme du Cœur </t>
  </si>
  <si>
    <t>FREE POSM</t>
  </si>
  <si>
    <t>RRP (saleable)</t>
  </si>
  <si>
    <t>Qty</t>
  </si>
  <si>
    <t>TESTERS (without caps)</t>
  </si>
  <si>
    <t>Ratio Tester</t>
  </si>
  <si>
    <t>Ratio Samples</t>
  </si>
  <si>
    <t xml:space="preserve">Silver </t>
  </si>
  <si>
    <t>Gold (TESTLIQG, TESTFDS, TESTTV, TESTBDV)</t>
  </si>
  <si>
    <t>TUM100NEW</t>
  </si>
  <si>
    <t>BEL100NEW</t>
  </si>
  <si>
    <t>Liquide factice (without gold cap)</t>
  </si>
  <si>
    <t>Âme du Coeur factice (without silver cap)</t>
  </si>
  <si>
    <t xml:space="preserve">Fleuve Tendre 100 ML </t>
  </si>
  <si>
    <t>Lunatique 100 ML NEW</t>
  </si>
  <si>
    <t>Tester Lunatique (without cap) NEW</t>
  </si>
  <si>
    <t>Samples 2 ML Lunatique NEW</t>
  </si>
  <si>
    <t>Samples 7,5 ML Lunatique NEW</t>
  </si>
  <si>
    <t>Lunatique factice (without silver cap) NEW</t>
  </si>
  <si>
    <t>FOR100MONEW</t>
  </si>
  <si>
    <t>Mandarine House</t>
  </si>
  <si>
    <t>SM100</t>
  </si>
  <si>
    <t>Upcycled Mandarin 100 ML</t>
  </si>
  <si>
    <t>UM100</t>
  </si>
  <si>
    <t>Roasted Tangerine 100 ML</t>
  </si>
  <si>
    <t>RT100</t>
  </si>
  <si>
    <t>Cedrat Club</t>
  </si>
  <si>
    <t>BUB100</t>
  </si>
  <si>
    <t>Cedrat Tonic 100 ML</t>
  </si>
  <si>
    <t>CT100</t>
  </si>
  <si>
    <t>SC100</t>
  </si>
  <si>
    <t>Green Terrace</t>
  </si>
  <si>
    <t>Pistachio Cousin 100 ML</t>
  </si>
  <si>
    <t>Lime Sister 100 ML</t>
  </si>
  <si>
    <t>Bergamot Brother 100 ML</t>
  </si>
  <si>
    <t>LS100</t>
  </si>
  <si>
    <t>PC100</t>
  </si>
  <si>
    <t>BEB100</t>
  </si>
  <si>
    <t>Âme du Cœur 100 ML</t>
  </si>
  <si>
    <t>Saffron Mandarin100 ML</t>
  </si>
  <si>
    <t>Buddha Blend 100 ML</t>
  </si>
  <si>
    <t>Seductive Cedrat 100 ML</t>
  </si>
  <si>
    <t>TESTSM</t>
  </si>
  <si>
    <t>TESTUM</t>
  </si>
  <si>
    <t>TESTRT</t>
  </si>
  <si>
    <t>TESTBUB</t>
  </si>
  <si>
    <t>TESTCT</t>
  </si>
  <si>
    <t>TESTSC</t>
  </si>
  <si>
    <t>TESTLS</t>
  </si>
  <si>
    <t>TESTPC</t>
  </si>
  <si>
    <t>TESTBEB</t>
  </si>
  <si>
    <t xml:space="preserve">Tester Saffron Mandarin </t>
  </si>
  <si>
    <t>Tester Upcycled Mandarin</t>
  </si>
  <si>
    <t>Tester Roasted Tangerine</t>
  </si>
  <si>
    <t>Tester Buddha Blend</t>
  </si>
  <si>
    <t>Tester Cedrat Tonic</t>
  </si>
  <si>
    <t>Tester Seductive Cedrat</t>
  </si>
  <si>
    <t>Tester Lime Sister</t>
  </si>
  <si>
    <t>Tester Pistachio Cousin</t>
  </si>
  <si>
    <t>Samples 2 ML Upcycled Mandarin</t>
  </si>
  <si>
    <t>Samples 2 ML Roasted Tangerine</t>
  </si>
  <si>
    <t xml:space="preserve">Samples 2 ML Saffron Mandarin </t>
  </si>
  <si>
    <t>Samples 2 ML Buddha Blend</t>
  </si>
  <si>
    <t>Samples 2 ML Cedrat Tonic</t>
  </si>
  <si>
    <t>Samples 2 ML Seductive Cedrat</t>
  </si>
  <si>
    <t>Samples 2 ML Lime Sister</t>
  </si>
  <si>
    <t>Samples 2 ML Pistachio Cousin</t>
  </si>
  <si>
    <t xml:space="preserve">Samples 2 ML Bergamot Brother </t>
  </si>
  <si>
    <t xml:space="preserve">Tester Bergamot Brother </t>
  </si>
  <si>
    <t>ECHSM</t>
  </si>
  <si>
    <t>ECHUM</t>
  </si>
  <si>
    <t>ECHRT</t>
  </si>
  <si>
    <t>ECHBUB</t>
  </si>
  <si>
    <t>ECHCT</t>
  </si>
  <si>
    <t>ECHSC</t>
  </si>
  <si>
    <t>ECHLS</t>
  </si>
  <si>
    <t>ECHPC</t>
  </si>
  <si>
    <t>ECHBEB</t>
  </si>
  <si>
    <t xml:space="preserve">Lunatique 100 ML </t>
  </si>
  <si>
    <t xml:space="preserve">Tester Lunatique (without cap) </t>
  </si>
  <si>
    <t xml:space="preserve">Samples 2 ML Lunatique </t>
  </si>
  <si>
    <t xml:space="preserve">Samples 7,5 ML Lunatique </t>
  </si>
  <si>
    <t xml:space="preserve">Gold Shopping bag for LUNATIQUE </t>
  </si>
  <si>
    <t>T-SHIRTIMAGLARGE</t>
  </si>
  <si>
    <t>T-SHIRTIMAGMEDIUM</t>
  </si>
  <si>
    <t>T-SHIRTIMAGSMALL</t>
  </si>
  <si>
    <t>APRONIMAG</t>
  </si>
  <si>
    <t>SHOPBAGIMAGIN</t>
  </si>
  <si>
    <r>
      <t xml:space="preserve">Large T-Shirt </t>
    </r>
    <r>
      <rPr>
        <b/>
        <sz val="10"/>
        <color rgb="FFC00000"/>
        <rFont val="Footlight MT Light"/>
        <family val="1"/>
      </rPr>
      <t>Imaginarium</t>
    </r>
  </si>
  <si>
    <r>
      <t xml:space="preserve">Medium T-Shirt </t>
    </r>
    <r>
      <rPr>
        <b/>
        <sz val="10"/>
        <color rgb="FFC00000"/>
        <rFont val="Footlight MT Light"/>
        <family val="1"/>
      </rPr>
      <t xml:space="preserve">Imaginarium </t>
    </r>
  </si>
  <si>
    <r>
      <t xml:space="preserve">Small T-Shirt </t>
    </r>
    <r>
      <rPr>
        <b/>
        <sz val="10"/>
        <color rgb="FFC00000"/>
        <rFont val="Footlight MT Light"/>
        <family val="1"/>
      </rPr>
      <t xml:space="preserve">Imaginarium </t>
    </r>
  </si>
  <si>
    <r>
      <t xml:space="preserve">Apron </t>
    </r>
    <r>
      <rPr>
        <b/>
        <sz val="10"/>
        <color rgb="FFC00000"/>
        <rFont val="Footlight MT Light"/>
        <family val="1"/>
      </rPr>
      <t xml:space="preserve">Imaginarium </t>
    </r>
  </si>
  <si>
    <r>
      <t xml:space="preserve">Cotton shopping bag </t>
    </r>
    <r>
      <rPr>
        <b/>
        <sz val="10"/>
        <color rgb="FFC00000"/>
        <rFont val="Footlight MT Light"/>
        <family val="1"/>
      </rPr>
      <t>Imaginarium</t>
    </r>
  </si>
  <si>
    <t>FOR50NEW</t>
  </si>
  <si>
    <t>SAN50NEW</t>
  </si>
  <si>
    <t>TESTTUMNEW</t>
  </si>
  <si>
    <t xml:space="preserve"> LIQUIDES IMAGINAIRES ORDER FORM 2025-2026</t>
  </si>
  <si>
    <t>BLAHC30</t>
  </si>
  <si>
    <t xml:space="preserve">30 ML </t>
  </si>
  <si>
    <t>DOM50NEW</t>
  </si>
  <si>
    <t>BLA100LE</t>
  </si>
  <si>
    <t>LIQG100NEW</t>
  </si>
  <si>
    <t>ADF100</t>
  </si>
  <si>
    <t xml:space="preserve">Tester Blanche Bête Limited Edition </t>
  </si>
  <si>
    <t>TESTBLALE</t>
  </si>
  <si>
    <t>Tester Blanche Bête Hand Cream</t>
  </si>
  <si>
    <t>TESTBLAHC</t>
  </si>
  <si>
    <t>TESTADF</t>
  </si>
  <si>
    <t>ECHADF</t>
  </si>
  <si>
    <t>ECHADF7.5</t>
  </si>
  <si>
    <t xml:space="preserve">Tarot in Perfume (box with all tarot cards) </t>
  </si>
  <si>
    <t>TAROTBOX</t>
  </si>
  <si>
    <t>Âme de Fleur Tarot Card NEW</t>
  </si>
  <si>
    <t>LI06.ADF-GTC1GP.01</t>
  </si>
  <si>
    <t>FCTBLALE</t>
  </si>
  <si>
    <t>SHOPBAGBLALE</t>
  </si>
  <si>
    <t>BLAHCGWP</t>
  </si>
  <si>
    <t>FCTADF</t>
  </si>
  <si>
    <r>
      <t xml:space="preserve">Blanche Bête Hand Cream 30 ML </t>
    </r>
    <r>
      <rPr>
        <b/>
        <sz val="10"/>
        <color rgb="FFFF0000"/>
        <rFont val="Footlight MT Light"/>
        <family val="1"/>
      </rPr>
      <t>NEW</t>
    </r>
  </si>
  <si>
    <t>Blanche Bête Limited Edition 100 ML</t>
  </si>
  <si>
    <t>Non più disponibile</t>
  </si>
  <si>
    <r>
      <t xml:space="preserve">Âme de Fleur 100 ML </t>
    </r>
    <r>
      <rPr>
        <b/>
        <sz val="10"/>
        <color rgb="FFFF0000"/>
        <rFont val="Footlight MT Light"/>
        <family val="1"/>
      </rPr>
      <t>NEW</t>
    </r>
  </si>
  <si>
    <t>Disponibile da Gen26</t>
  </si>
  <si>
    <r>
      <t xml:space="preserve">Tester Âme de Fleur (without cap) </t>
    </r>
    <r>
      <rPr>
        <b/>
        <sz val="10"/>
        <color rgb="FFFF0000"/>
        <rFont val="Footlight MT Light"/>
        <family val="1"/>
      </rPr>
      <t>NEW</t>
    </r>
  </si>
  <si>
    <r>
      <t xml:space="preserve">Samples 2 ML Âme de Fleur </t>
    </r>
    <r>
      <rPr>
        <b/>
        <sz val="10"/>
        <color rgb="FFFF0000"/>
        <rFont val="Footlight MT Light"/>
        <family val="1"/>
      </rPr>
      <t>NEW</t>
    </r>
  </si>
  <si>
    <r>
      <t xml:space="preserve">Samples 7,5 ML Âme de Fleur </t>
    </r>
    <r>
      <rPr>
        <b/>
        <sz val="10"/>
        <color rgb="FFFF0000"/>
        <rFont val="Footlight MT Light"/>
        <family val="1"/>
      </rPr>
      <t>NEW</t>
    </r>
  </si>
  <si>
    <t>Blanche Bête Limited Edition Factice 100 ML</t>
  </si>
  <si>
    <t>White Shopping Bag for Blanche Bête Limited Edition</t>
  </si>
  <si>
    <r>
      <t xml:space="preserve">Blanche Bête Limited Edition Hand Cream 30 ML </t>
    </r>
    <r>
      <rPr>
        <b/>
        <sz val="10"/>
        <color rgb="FFFF0000"/>
        <rFont val="Footlight MT Light"/>
        <family val="1"/>
      </rPr>
      <t>NEW</t>
    </r>
  </si>
  <si>
    <r>
      <t xml:space="preserve">Âme de Fleur Factice 100 ML </t>
    </r>
    <r>
      <rPr>
        <b/>
        <sz val="10"/>
        <color rgb="FFFF0000"/>
        <rFont val="Footlight MT Light"/>
        <family val="1"/>
      </rPr>
      <t>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</si>
</sst>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&quot;€&quot;;[Red]\-#,##0.00&quot;€&quot;"/>
    <numFmt numFmtId="166" formatCode="&quot;€&quot;\ #,##0.00"/>
    <numFmt numFmtId="167" formatCode="0.0%"/>
  </numFmts>
  <fonts count="26" x14ac:knownFonts="1">
    <font>
      <sz val="10"/>
      <name val="Verdana"/>
    </font>
    <font>
      <sz val="8"/>
      <name val="Verdana"/>
      <family val="2"/>
    </font>
    <font>
      <sz val="10"/>
      <name val="Footlight MT Light"/>
      <family val="1"/>
    </font>
    <font>
      <b/>
      <sz val="10"/>
      <name val="Footlight MT Light"/>
      <family val="1"/>
    </font>
    <font>
      <b/>
      <u/>
      <sz val="10"/>
      <name val="Footlight MT Light"/>
      <family val="1"/>
    </font>
    <font>
      <b/>
      <sz val="10"/>
      <color indexed="8"/>
      <name val="Footlight MT Light"/>
      <family val="1"/>
    </font>
    <font>
      <b/>
      <sz val="10"/>
      <color indexed="9"/>
      <name val="Footlight MT Light"/>
      <family val="1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name val="Footlight MT Light"/>
      <family val="1"/>
    </font>
    <font>
      <sz val="10"/>
      <color rgb="FFFF0000"/>
      <name val="Footlight MT Light"/>
      <family val="1"/>
    </font>
    <font>
      <sz val="10"/>
      <color theme="1"/>
      <name val="Footlight MT Light"/>
      <family val="1"/>
    </font>
    <font>
      <i/>
      <sz val="10"/>
      <color theme="1"/>
      <name val="Footlight MT Light"/>
      <family val="1"/>
    </font>
    <font>
      <sz val="10"/>
      <name val="Verdana"/>
      <family val="2"/>
    </font>
    <font>
      <i/>
      <sz val="10"/>
      <name val="Footlight MT Light"/>
      <family val="1"/>
    </font>
    <font>
      <b/>
      <sz val="18"/>
      <color theme="1"/>
      <name val="Footlight MT Light"/>
      <family val="1"/>
    </font>
    <font>
      <b/>
      <sz val="18"/>
      <name val="Footlight MT Light"/>
      <family val="1"/>
    </font>
    <font>
      <sz val="10"/>
      <color theme="1" tint="0.34998626667073579"/>
      <name val="Footlight MT Light"/>
      <family val="1"/>
    </font>
    <font>
      <b/>
      <sz val="18"/>
      <color theme="0"/>
      <name val="Footlight MT Light"/>
      <family val="1"/>
    </font>
    <font>
      <sz val="18"/>
      <color indexed="9"/>
      <name val="Footlight MT Light"/>
      <family val="1"/>
    </font>
    <font>
      <b/>
      <sz val="10"/>
      <color theme="1" tint="0.34998626667073579"/>
      <name val="Footlight MT Light"/>
      <family val="1"/>
    </font>
    <font>
      <b/>
      <sz val="14"/>
      <color theme="0"/>
      <name val="Footlight MT Light"/>
      <family val="1"/>
    </font>
    <font>
      <sz val="14"/>
      <color theme="0"/>
      <name val="Footlight MT Light"/>
      <family val="1"/>
    </font>
    <font>
      <b/>
      <sz val="10"/>
      <color rgb="FFC00000"/>
      <name val="Footlight MT Light"/>
      <family val="1"/>
    </font>
    <font>
      <sz val="10"/>
      <color rgb="FF000000"/>
      <name val="Footlight MT Light"/>
      <family val="1"/>
    </font>
    <font>
      <b/>
      <sz val="10"/>
      <color rgb="FFFF0000"/>
      <name val="Footlight MT Light"/>
      <family val="1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B47B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9" fillId="0" borderId="0" xfId="0" applyFont="1"/>
    <xf numFmtId="165" fontId="9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2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6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6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6" fontId="3" fillId="0" borderId="10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1" fontId="2" fillId="10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49" fontId="2" fillId="10" borderId="1" xfId="0" applyNumberFormat="1" applyFont="1" applyFill="1" applyBorder="1" applyAlignment="1">
      <alignment horizontal="center" vertical="center"/>
    </xf>
    <xf numFmtId="1" fontId="2" fillId="10" borderId="3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left" vertical="center"/>
    </xf>
    <xf numFmtId="49" fontId="2" fillId="10" borderId="6" xfId="0" applyNumberFormat="1" applyFont="1" applyFill="1" applyBorder="1" applyAlignment="1">
      <alignment horizontal="center" vertical="center"/>
    </xf>
    <xf numFmtId="1" fontId="2" fillId="10" borderId="6" xfId="0" applyNumberFormat="1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 wrapText="1"/>
    </xf>
    <xf numFmtId="1" fontId="2" fillId="10" borderId="7" xfId="0" applyNumberFormat="1" applyFont="1" applyFill="1" applyBorder="1" applyAlignment="1">
      <alignment horizontal="center" vertical="center" wrapText="1"/>
    </xf>
    <xf numFmtId="1" fontId="2" fillId="10" borderId="9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>
      <alignment horizontal="center" vertical="center"/>
    </xf>
    <xf numFmtId="1" fontId="2" fillId="9" borderId="7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/>
    </xf>
    <xf numFmtId="49" fontId="2" fillId="9" borderId="6" xfId="0" applyNumberFormat="1" applyFont="1" applyFill="1" applyBorder="1" applyAlignment="1">
      <alignment horizontal="center" vertical="center"/>
    </xf>
    <xf numFmtId="1" fontId="2" fillId="9" borderId="9" xfId="0" applyNumberFormat="1" applyFont="1" applyFill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64" fontId="2" fillId="9" borderId="3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 wrapText="1"/>
    </xf>
    <xf numFmtId="1" fontId="2" fillId="6" borderId="6" xfId="0" applyNumberFormat="1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1" fontId="2" fillId="11" borderId="1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1" fontId="2" fillId="12" borderId="1" xfId="0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/>
    </xf>
    <xf numFmtId="49" fontId="2" fillId="12" borderId="1" xfId="0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164" fontId="2" fillId="12" borderId="3" xfId="0" applyNumberFormat="1" applyFont="1" applyFill="1" applyBorder="1" applyAlignment="1">
      <alignment horizontal="center" vertical="center" wrapText="1"/>
    </xf>
    <xf numFmtId="6" fontId="14" fillId="0" borderId="0" xfId="3" applyNumberFormat="1" applyFont="1" applyAlignment="1">
      <alignment horizontal="center"/>
    </xf>
    <xf numFmtId="0" fontId="2" fillId="4" borderId="1" xfId="0" applyFont="1" applyFill="1" applyBorder="1"/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vertical="center"/>
    </xf>
    <xf numFmtId="0" fontId="16" fillId="13" borderId="5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center" wrapText="1"/>
    </xf>
    <xf numFmtId="1" fontId="2" fillId="14" borderId="1" xfId="0" applyNumberFormat="1" applyFont="1" applyFill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/>
    </xf>
    <xf numFmtId="0" fontId="18" fillId="15" borderId="5" xfId="0" applyFont="1" applyFill="1" applyBorder="1" applyAlignment="1">
      <alignment vertical="center"/>
    </xf>
    <xf numFmtId="0" fontId="18" fillId="15" borderId="19" xfId="0" applyFont="1" applyFill="1" applyBorder="1" applyAlignment="1">
      <alignment vertical="center"/>
    </xf>
    <xf numFmtId="0" fontId="18" fillId="15" borderId="7" xfId="0" applyFont="1" applyFill="1" applyBorder="1" applyAlignment="1">
      <alignment vertical="center"/>
    </xf>
    <xf numFmtId="0" fontId="18" fillId="15" borderId="8" xfId="0" applyFont="1" applyFill="1" applyBorder="1" applyAlignment="1">
      <alignment vertical="center"/>
    </xf>
    <xf numFmtId="0" fontId="16" fillId="13" borderId="10" xfId="0" applyFont="1" applyFill="1" applyBorder="1" applyAlignment="1">
      <alignment vertical="center"/>
    </xf>
    <xf numFmtId="0" fontId="15" fillId="13" borderId="20" xfId="0" applyFont="1" applyFill="1" applyBorder="1" applyAlignment="1">
      <alignment vertical="center"/>
    </xf>
    <xf numFmtId="0" fontId="15" fillId="13" borderId="9" xfId="0" applyFont="1" applyFill="1" applyBorder="1" applyAlignment="1">
      <alignment vertical="center"/>
    </xf>
    <xf numFmtId="0" fontId="15" fillId="13" borderId="8" xfId="0" applyFont="1" applyFill="1" applyBorder="1" applyAlignment="1">
      <alignment vertical="center"/>
    </xf>
    <xf numFmtId="0" fontId="15" fillId="13" borderId="0" xfId="0" applyFont="1" applyFill="1" applyAlignment="1">
      <alignment vertical="center"/>
    </xf>
    <xf numFmtId="0" fontId="15" fillId="13" borderId="10" xfId="0" applyFont="1" applyFill="1" applyBorder="1" applyAlignment="1">
      <alignment vertical="center"/>
    </xf>
    <xf numFmtId="0" fontId="16" fillId="13" borderId="0" xfId="0" applyFont="1" applyFill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18" fillId="15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8" fillId="15" borderId="0" xfId="0" applyFont="1" applyFill="1" applyAlignment="1">
      <alignment vertical="center"/>
    </xf>
    <xf numFmtId="0" fontId="18" fillId="15" borderId="10" xfId="0" applyFont="1" applyFill="1" applyBorder="1" applyAlignment="1">
      <alignment vertical="center"/>
    </xf>
    <xf numFmtId="0" fontId="18" fillId="16" borderId="19" xfId="0" applyFont="1" applyFill="1" applyBorder="1" applyAlignment="1">
      <alignment horizontal="center" vertical="center"/>
    </xf>
    <xf numFmtId="0" fontId="18" fillId="16" borderId="7" xfId="0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2" fillId="15" borderId="0" xfId="0" applyFont="1" applyFill="1"/>
    <xf numFmtId="0" fontId="10" fillId="15" borderId="0" xfId="0" applyFont="1" applyFill="1"/>
    <xf numFmtId="0" fontId="9" fillId="15" borderId="0" xfId="0" applyFont="1" applyFill="1"/>
    <xf numFmtId="49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center" vertical="center" wrapText="1"/>
    </xf>
    <xf numFmtId="1" fontId="2" fillId="18" borderId="1" xfId="0" applyNumberFormat="1" applyFont="1" applyFill="1" applyBorder="1" applyAlignment="1">
      <alignment horizontal="center" vertical="center" wrapText="1"/>
    </xf>
    <xf numFmtId="164" fontId="2" fillId="18" borderId="1" xfId="0" applyNumberFormat="1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left" vertical="center"/>
    </xf>
    <xf numFmtId="49" fontId="2" fillId="19" borderId="1" xfId="0" applyNumberFormat="1" applyFont="1" applyFill="1" applyBorder="1" applyAlignment="1">
      <alignment horizontal="center" vertical="center"/>
    </xf>
    <xf numFmtId="1" fontId="2" fillId="19" borderId="1" xfId="0" applyNumberFormat="1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/>
    </xf>
    <xf numFmtId="164" fontId="2" fillId="19" borderId="3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6" fontId="20" fillId="0" borderId="15" xfId="0" applyNumberFormat="1" applyFont="1" applyBorder="1" applyAlignment="1">
      <alignment horizontal="center" vertical="center"/>
    </xf>
    <xf numFmtId="6" fontId="20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21" fillId="20" borderId="16" xfId="0" applyFont="1" applyFill="1" applyBorder="1" applyAlignment="1">
      <alignment horizontal="left" vertical="center"/>
    </xf>
    <xf numFmtId="0" fontId="22" fillId="20" borderId="3" xfId="0" applyFont="1" applyFill="1" applyBorder="1" applyAlignment="1">
      <alignment horizontal="center" vertical="center"/>
    </xf>
    <xf numFmtId="6" fontId="21" fillId="20" borderId="17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8" fillId="15" borderId="19" xfId="0" applyFont="1" applyFill="1" applyBorder="1"/>
    <xf numFmtId="0" fontId="18" fillId="15" borderId="7" xfId="0" applyFont="1" applyFill="1" applyBorder="1"/>
    <xf numFmtId="0" fontId="18" fillId="15" borderId="7" xfId="0" applyFont="1" applyFill="1" applyBorder="1" applyAlignment="1">
      <alignment horizontal="center"/>
    </xf>
    <xf numFmtId="0" fontId="18" fillId="15" borderId="8" xfId="0" applyFont="1" applyFill="1" applyBorder="1"/>
    <xf numFmtId="9" fontId="17" fillId="0" borderId="22" xfId="0" applyNumberFormat="1" applyFont="1" applyBorder="1" applyAlignment="1">
      <alignment horizontal="center" vertical="center"/>
    </xf>
    <xf numFmtId="0" fontId="17" fillId="0" borderId="9" xfId="0" applyFont="1" applyBorder="1"/>
    <xf numFmtId="0" fontId="17" fillId="0" borderId="9" xfId="3" applyNumberFormat="1" applyFont="1" applyBorder="1" applyAlignment="1">
      <alignment horizontal="center" vertical="center"/>
    </xf>
    <xf numFmtId="9" fontId="17" fillId="0" borderId="9" xfId="3" applyFont="1" applyBorder="1" applyAlignment="1">
      <alignment horizontal="center" vertical="center"/>
    </xf>
    <xf numFmtId="0" fontId="17" fillId="0" borderId="18" xfId="0" applyFont="1" applyBorder="1"/>
    <xf numFmtId="0" fontId="17" fillId="0" borderId="18" xfId="3" applyNumberFormat="1" applyFont="1" applyBorder="1" applyAlignment="1">
      <alignment horizontal="center" vertical="center"/>
    </xf>
    <xf numFmtId="9" fontId="17" fillId="0" borderId="18" xfId="3" applyFont="1" applyBorder="1" applyAlignment="1">
      <alignment horizontal="center" vertical="center"/>
    </xf>
    <xf numFmtId="6" fontId="17" fillId="0" borderId="27" xfId="0" applyNumberFormat="1" applyFont="1" applyBorder="1" applyAlignment="1">
      <alignment horizontal="center" vertical="center"/>
    </xf>
    <xf numFmtId="167" fontId="17" fillId="0" borderId="25" xfId="3" applyNumberFormat="1" applyFont="1" applyBorder="1" applyAlignment="1">
      <alignment horizontal="center" vertical="center"/>
    </xf>
    <xf numFmtId="164" fontId="2" fillId="21" borderId="1" xfId="0" applyNumberFormat="1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left" vertical="center"/>
    </xf>
    <xf numFmtId="0" fontId="2" fillId="2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3" borderId="1" xfId="0" applyFont="1" applyFill="1" applyBorder="1" applyAlignment="1">
      <alignment horizontal="left" vertical="center"/>
    </xf>
    <xf numFmtId="0" fontId="2" fillId="23" borderId="1" xfId="0" applyFont="1" applyFill="1" applyBorder="1" applyAlignment="1">
      <alignment horizontal="left" vertical="center" wrapText="1"/>
    </xf>
    <xf numFmtId="0" fontId="2" fillId="23" borderId="1" xfId="0" applyFont="1" applyFill="1" applyBorder="1" applyAlignment="1">
      <alignment horizontal="center" vertical="center" wrapText="1"/>
    </xf>
    <xf numFmtId="1" fontId="2" fillId="23" borderId="1" xfId="0" applyNumberFormat="1" applyFont="1" applyFill="1" applyBorder="1" applyAlignment="1">
      <alignment horizontal="center" vertical="center" wrapText="1"/>
    </xf>
    <xf numFmtId="164" fontId="2" fillId="23" borderId="1" xfId="0" applyNumberFormat="1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center"/>
    </xf>
    <xf numFmtId="0" fontId="2" fillId="24" borderId="1" xfId="0" applyFont="1" applyFill="1" applyBorder="1" applyAlignment="1">
      <alignment horizontal="left" vertical="center" wrapText="1"/>
    </xf>
    <xf numFmtId="0" fontId="2" fillId="24" borderId="1" xfId="0" applyFont="1" applyFill="1" applyBorder="1" applyAlignment="1">
      <alignment horizontal="center" vertical="center" wrapText="1"/>
    </xf>
    <xf numFmtId="1" fontId="2" fillId="24" borderId="1" xfId="0" applyNumberFormat="1" applyFont="1" applyFill="1" applyBorder="1" applyAlignment="1">
      <alignment horizontal="center" vertical="center" wrapText="1"/>
    </xf>
    <xf numFmtId="164" fontId="2" fillId="24" borderId="1" xfId="0" applyNumberFormat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left" vertical="center"/>
    </xf>
    <xf numFmtId="0" fontId="2" fillId="25" borderId="1" xfId="0" applyFont="1" applyFill="1" applyBorder="1" applyAlignment="1">
      <alignment horizontal="left" vertical="center" wrapText="1"/>
    </xf>
    <xf numFmtId="0" fontId="2" fillId="25" borderId="1" xfId="0" applyFont="1" applyFill="1" applyBorder="1" applyAlignment="1">
      <alignment horizontal="center" vertical="center" wrapText="1"/>
    </xf>
    <xf numFmtId="1" fontId="2" fillId="25" borderId="1" xfId="0" applyNumberFormat="1" applyFont="1" applyFill="1" applyBorder="1" applyAlignment="1">
      <alignment horizontal="center" vertical="center" wrapText="1"/>
    </xf>
    <xf numFmtId="164" fontId="2" fillId="2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26" borderId="0" xfId="0" applyFont="1" applyFill="1" applyAlignment="1">
      <alignment horizontal="left" vertical="center"/>
    </xf>
    <xf numFmtId="0" fontId="9" fillId="27" borderId="0" xfId="0" applyFont="1" applyFill="1"/>
    <xf numFmtId="0" fontId="2" fillId="27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9" fillId="16" borderId="0" xfId="0" applyFont="1" applyFill="1" applyAlignment="1">
      <alignment horizontal="center" vertical="center"/>
    </xf>
    <xf numFmtId="0" fontId="19" fillId="16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Collegamento ipertestuale" xfId="1" builtinId="8" hidden="1"/>
    <cellStyle name="Collegamento ipertestuale visitato" xfId="2" builtinId="9" hidden="1"/>
    <cellStyle name="Normale" xfId="0" builtinId="0"/>
    <cellStyle name="Percentuale" xfId="3" builtinId="5"/>
  </cellStyles>
  <dxfs count="20">
    <dxf>
      <font>
        <color auto="1"/>
      </font>
      <fill>
        <patternFill>
          <bgColor rgb="FF99FFCC"/>
        </patternFill>
      </fill>
    </dxf>
    <dxf>
      <font>
        <color auto="1"/>
      </font>
      <fill>
        <patternFill>
          <bgColor rgb="FFFFCC66"/>
        </patternFill>
      </fill>
    </dxf>
    <dxf>
      <font>
        <color rgb="FFC00000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ont>
        <color theme="1" tint="0.24994659260841701"/>
      </font>
      <fill>
        <patternFill>
          <bgColor rgb="FFFF9999"/>
        </patternFill>
      </fill>
    </dxf>
    <dxf>
      <font>
        <color theme="1" tint="0.499984740745262"/>
      </font>
      <fill>
        <patternFill>
          <bgColor rgb="FF99FFCC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ill>
        <patternFill>
          <bgColor rgb="FF99FFCC"/>
        </patternFill>
      </fill>
    </dxf>
    <dxf>
      <font>
        <color auto="1"/>
      </font>
      <fill>
        <patternFill>
          <bgColor rgb="FF99FFCC"/>
        </patternFill>
      </fill>
    </dxf>
    <dxf>
      <font>
        <color auto="1"/>
      </font>
      <fill>
        <patternFill>
          <bgColor rgb="FFFFCC66"/>
        </patternFill>
      </fill>
    </dxf>
    <dxf>
      <font>
        <color rgb="FFC00000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ont>
        <color theme="1" tint="0.24994659260841701"/>
      </font>
      <fill>
        <patternFill>
          <bgColor rgb="FFFF9999"/>
        </patternFill>
      </fill>
    </dxf>
    <dxf>
      <font>
        <color theme="1" tint="0.499984740745262"/>
      </font>
      <fill>
        <patternFill>
          <bgColor rgb="FF99FFCC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ill>
        <patternFill>
          <bgColor rgb="FF99FFCC"/>
        </patternFill>
      </fill>
    </dxf>
  </dxfs>
  <tableStyles count="0" defaultTableStyle="TableStyleMedium9" defaultPivotStyle="PivotStyleMedium4"/>
  <colors>
    <mruColors>
      <color rgb="FFC4E59F"/>
      <color rgb="FFFFFF8F"/>
      <color rgb="FFF9B47B"/>
      <color rgb="FF99FFCC"/>
      <color rgb="FFFFCC66"/>
      <color rgb="FFFF9999"/>
      <color rgb="FFFFCC99"/>
      <color rgb="FFFF99CC"/>
      <color rgb="FFC4D79B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2748169</xdr:colOff>
      <xdr:row>0</xdr:row>
      <xdr:rowOff>39687</xdr:rowOff>
    </xdr:from>
    <xdr:to>
      <xdr:col>4</xdr:col>
      <xdr:colOff>619125</xdr:colOff>
      <xdr:row>2</xdr:row>
      <xdr:rowOff>131138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FF7D9E-5C75-6B42-8914-98E9C48A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9607" y="39687"/>
          <a:ext cx="2204831" cy="424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2748169</xdr:colOff>
      <xdr:row>0</xdr:row>
      <xdr:rowOff>39687</xdr:rowOff>
    </xdr:from>
    <xdr:to>
      <xdr:col>4</xdr:col>
      <xdr:colOff>619125</xdr:colOff>
      <xdr:row>2</xdr:row>
      <xdr:rowOff>131138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E978F1DA-2051-41D6-82B6-8AB18EA7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6119" y="39687"/>
          <a:ext cx="2201656" cy="42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174"/>
  <sheetViews>
    <sheetView showGridLines="0" tabSelected="1" zoomScale="70" zoomScaleNormal="70" zoomScalePageLayoutView="166" workbookViewId="0">
      <pane xSplit="1" ySplit="10" topLeftCell="B11" activePane="bottomRight" state="frozen"/>
      <selection pane="bottomLeft" activeCell="A11" sqref="A11"/>
      <selection pane="topRight" activeCell="B1" sqref="B1"/>
      <selection pane="bottomRight" activeCell="M7" sqref="M7"/>
    </sheetView>
  </sheetViews>
  <sheetFormatPr defaultColWidth="10.734375" defaultRowHeight="12.75" x14ac:dyDescent="0.15"/>
  <cols>
    <col min="1" max="1" width="0.46875" style="1" customWidth="1"/>
    <col min="2" max="2" width="16.27734375" style="1" customWidth="1"/>
    <col min="3" max="3" width="39.9921875" style="1" bestFit="1" customWidth="1"/>
    <col min="4" max="4" width="12.50390625" style="1" bestFit="1" customWidth="1"/>
    <col min="5" max="5" width="16.16015625" style="1" customWidth="1"/>
    <col min="6" max="6" width="18.9921875" style="1" bestFit="1" customWidth="1"/>
    <col min="7" max="7" width="6.1328125" style="149" customWidth="1"/>
    <col min="8" max="8" width="18.875" style="1" bestFit="1" customWidth="1"/>
    <col min="9" max="9" width="11.796875" style="1" customWidth="1"/>
    <col min="10" max="10" width="1.1796875" style="1" customWidth="1"/>
    <col min="11" max="11" width="15.453125" style="1" bestFit="1" customWidth="1"/>
    <col min="12" max="12" width="7.1953125" style="1" bestFit="1" customWidth="1"/>
    <col min="13" max="16384" width="10.734375" style="1"/>
  </cols>
  <sheetData>
    <row r="1" spans="2:13" ht="12.95" customHeight="1" x14ac:dyDescent="0.15">
      <c r="B1" s="262"/>
      <c r="C1" s="262"/>
      <c r="D1" s="262"/>
      <c r="E1" s="262"/>
      <c r="F1" s="262"/>
      <c r="G1" s="262"/>
      <c r="H1" s="262"/>
      <c r="I1" s="262"/>
    </row>
    <row r="2" spans="2:13" ht="12.95" customHeight="1" x14ac:dyDescent="0.15">
      <c r="B2" s="262"/>
      <c r="C2" s="262"/>
      <c r="D2" s="262"/>
      <c r="E2" s="262"/>
      <c r="F2" s="262"/>
      <c r="G2" s="262"/>
      <c r="H2" s="262"/>
      <c r="I2" s="262"/>
    </row>
    <row r="3" spans="2:13" ht="12.95" customHeight="1" x14ac:dyDescent="0.15">
      <c r="B3" s="262"/>
      <c r="C3" s="262"/>
      <c r="D3" s="262"/>
      <c r="E3" s="262"/>
      <c r="F3" s="262"/>
      <c r="G3" s="262"/>
      <c r="H3" s="262"/>
      <c r="I3" s="262"/>
    </row>
    <row r="4" spans="2:13" ht="22.5" x14ac:dyDescent="0.15">
      <c r="B4" s="276" t="s">
        <v>379</v>
      </c>
      <c r="C4" s="276"/>
      <c r="D4" s="276"/>
      <c r="E4" s="276"/>
      <c r="F4" s="276"/>
      <c r="G4" s="276"/>
      <c r="H4" s="276"/>
      <c r="I4" s="277"/>
      <c r="K4" s="191" t="s">
        <v>95</v>
      </c>
      <c r="L4" s="214">
        <f>SUM(G12:G54)</f>
        <v>0</v>
      </c>
      <c r="M4" s="215">
        <f>SUM(I12,I14,I16:I22,I24:I54)</f>
        <v>0</v>
      </c>
    </row>
    <row r="5" spans="2:13" x14ac:dyDescent="0.15">
      <c r="B5" s="265" t="s">
        <v>0</v>
      </c>
      <c r="C5" s="265"/>
      <c r="D5" s="266"/>
      <c r="E5" s="27" t="s">
        <v>1</v>
      </c>
      <c r="F5" s="272"/>
      <c r="G5" s="272"/>
      <c r="H5" s="272"/>
      <c r="I5" s="273"/>
      <c r="K5" s="213" t="s">
        <v>284</v>
      </c>
      <c r="L5" s="226">
        <f>F8</f>
        <v>0.1</v>
      </c>
      <c r="M5" s="216">
        <f>L5*M4</f>
        <v>0</v>
      </c>
    </row>
    <row r="6" spans="2:13" x14ac:dyDescent="0.15">
      <c r="B6" s="265" t="s">
        <v>222</v>
      </c>
      <c r="C6" s="265"/>
      <c r="D6" s="266"/>
      <c r="E6" s="28" t="s">
        <v>79</v>
      </c>
      <c r="F6" s="274"/>
      <c r="G6" s="274"/>
      <c r="H6" s="274"/>
      <c r="I6" s="275"/>
      <c r="K6" s="217" t="s">
        <v>96</v>
      </c>
      <c r="L6" s="234" t="str">
        <f>IFERROR(M6/M4,"")</f>
        <v/>
      </c>
      <c r="M6" s="233">
        <f>SUM(I56:I87,I89:I90,I92:I121,I123:I143,I145:I161)</f>
        <v>0</v>
      </c>
    </row>
    <row r="7" spans="2:13" ht="18" x14ac:dyDescent="0.15">
      <c r="B7" s="167" t="s">
        <v>2</v>
      </c>
      <c r="C7" s="167"/>
      <c r="D7" s="168"/>
      <c r="E7" s="28" t="s">
        <v>80</v>
      </c>
      <c r="F7" s="165"/>
      <c r="G7" s="165"/>
      <c r="H7" s="165"/>
      <c r="I7" s="166"/>
      <c r="K7" s="218" t="s">
        <v>98</v>
      </c>
      <c r="L7" s="219"/>
      <c r="M7" s="220">
        <f>M4</f>
        <v>0</v>
      </c>
    </row>
    <row r="8" spans="2:13" x14ac:dyDescent="0.15">
      <c r="B8" s="167" t="s">
        <v>4</v>
      </c>
      <c r="C8" s="167"/>
      <c r="D8" s="168"/>
      <c r="E8" s="27" t="s">
        <v>161</v>
      </c>
      <c r="F8" s="38">
        <v>0.1</v>
      </c>
      <c r="G8" s="30"/>
      <c r="H8" s="30"/>
      <c r="I8" s="31"/>
      <c r="K8" s="227" t="s">
        <v>288</v>
      </c>
      <c r="L8" s="228">
        <f>SUM(G56:G87)</f>
        <v>0</v>
      </c>
      <c r="M8" s="229" t="str">
        <f>IFERROR(SUM(G56:G87)/SUM(G12:G22,G24:G54),"")</f>
        <v/>
      </c>
    </row>
    <row r="9" spans="2:13" ht="13.5" thickBot="1" x14ac:dyDescent="0.2">
      <c r="B9" s="267" t="s">
        <v>5</v>
      </c>
      <c r="C9" s="267"/>
      <c r="D9" s="268"/>
      <c r="E9" s="29" t="s">
        <v>160</v>
      </c>
      <c r="F9" s="25">
        <v>2</v>
      </c>
      <c r="G9" s="25"/>
      <c r="H9" s="25"/>
      <c r="I9" s="39"/>
      <c r="K9" s="230" t="s">
        <v>289</v>
      </c>
      <c r="L9" s="231">
        <f>SUM(G92:G121,G123:G143)</f>
        <v>0</v>
      </c>
      <c r="M9" s="232" t="str">
        <f>IFERROR(SUM(G92:G121,G123:G143)/SUM(G16:G22,G24:G54),"")</f>
        <v/>
      </c>
    </row>
    <row r="10" spans="2:13" ht="24.95" customHeight="1" x14ac:dyDescent="0.15">
      <c r="B10" s="194" t="s">
        <v>45</v>
      </c>
      <c r="C10" s="195" t="s">
        <v>34</v>
      </c>
      <c r="D10" s="195" t="s">
        <v>6</v>
      </c>
      <c r="E10" s="195" t="s">
        <v>7</v>
      </c>
      <c r="F10" s="195" t="s">
        <v>285</v>
      </c>
      <c r="G10" s="195" t="s">
        <v>3</v>
      </c>
      <c r="H10" s="195" t="s">
        <v>223</v>
      </c>
      <c r="I10" s="196" t="s">
        <v>224</v>
      </c>
    </row>
    <row r="11" spans="2:13" ht="21.95" customHeight="1" x14ac:dyDescent="0.15">
      <c r="B11" s="183" t="s">
        <v>178</v>
      </c>
      <c r="C11" s="184"/>
      <c r="D11" s="184"/>
      <c r="E11" s="184"/>
      <c r="F11" s="184"/>
      <c r="G11" s="184"/>
      <c r="H11" s="184"/>
      <c r="I11" s="185"/>
    </row>
    <row r="12" spans="2:13" ht="21" customHeight="1" x14ac:dyDescent="0.15">
      <c r="B12" s="151" t="s">
        <v>178</v>
      </c>
      <c r="C12" s="169" t="s">
        <v>211</v>
      </c>
      <c r="D12" s="170" t="s">
        <v>212</v>
      </c>
      <c r="E12" s="152">
        <v>3760303362737</v>
      </c>
      <c r="F12" s="153">
        <v>110</v>
      </c>
      <c r="G12" s="170"/>
      <c r="H12" s="153">
        <f>F12/$F$9</f>
        <v>55</v>
      </c>
      <c r="I12" s="153">
        <f>G12*H12</f>
        <v>0</v>
      </c>
    </row>
    <row r="13" spans="2:13" ht="14.25" customHeight="1" x14ac:dyDescent="0.15">
      <c r="B13" s="171" t="s">
        <v>381</v>
      </c>
      <c r="C13" s="186"/>
      <c r="D13" s="186"/>
      <c r="E13" s="186"/>
      <c r="F13" s="186"/>
      <c r="G13" s="186"/>
      <c r="H13" s="186"/>
      <c r="I13" s="187"/>
    </row>
    <row r="14" spans="2:13" ht="15.95" customHeight="1" x14ac:dyDescent="0.15">
      <c r="B14" s="256" t="s">
        <v>55</v>
      </c>
      <c r="C14" s="257" t="s">
        <v>401</v>
      </c>
      <c r="D14" s="258" t="s">
        <v>380</v>
      </c>
      <c r="E14" s="14">
        <v>3760303364809</v>
      </c>
      <c r="F14" s="3">
        <v>35</v>
      </c>
      <c r="G14" s="2"/>
      <c r="H14" s="3">
        <f>F14/$F$9</f>
        <v>17.5</v>
      </c>
      <c r="I14" s="3">
        <f>G14*H14</f>
        <v>0</v>
      </c>
    </row>
    <row r="15" spans="2:13" ht="14.25" customHeight="1" x14ac:dyDescent="0.15">
      <c r="B15" s="171" t="s">
        <v>127</v>
      </c>
      <c r="C15" s="186"/>
      <c r="D15" s="186"/>
      <c r="E15" s="186"/>
      <c r="F15" s="186"/>
      <c r="G15" s="186"/>
      <c r="H15" s="186"/>
      <c r="I15" s="187"/>
    </row>
    <row r="16" spans="2:13" ht="15.95" customHeight="1" x14ac:dyDescent="0.15">
      <c r="B16" s="13" t="s">
        <v>52</v>
      </c>
      <c r="C16" s="24" t="s">
        <v>100</v>
      </c>
      <c r="D16" s="2" t="s">
        <v>377</v>
      </c>
      <c r="E16" s="14">
        <v>3760303364977</v>
      </c>
      <c r="F16" s="3">
        <v>135</v>
      </c>
      <c r="G16" s="2"/>
      <c r="H16" s="3">
        <f>F16/$F$9</f>
        <v>67.5</v>
      </c>
      <c r="I16" s="3">
        <f>G16*H16</f>
        <v>0</v>
      </c>
    </row>
    <row r="17" spans="2:9" ht="15.95" customHeight="1" x14ac:dyDescent="0.15">
      <c r="B17" s="13" t="s">
        <v>52</v>
      </c>
      <c r="C17" s="24" t="s">
        <v>101</v>
      </c>
      <c r="D17" s="2" t="s">
        <v>376</v>
      </c>
      <c r="E17" s="14">
        <v>3770004394104</v>
      </c>
      <c r="F17" s="3">
        <v>135</v>
      </c>
      <c r="G17" s="2"/>
      <c r="H17" s="3">
        <f t="shared" ref="H17:H22" si="0">F17/$F$9</f>
        <v>67.5</v>
      </c>
      <c r="I17" s="3">
        <f t="shared" ref="I17:I22" si="1">G17*H17</f>
        <v>0</v>
      </c>
    </row>
    <row r="18" spans="2:9" ht="15.95" customHeight="1" x14ac:dyDescent="0.15">
      <c r="B18" s="13" t="s">
        <v>53</v>
      </c>
      <c r="C18" s="24" t="s">
        <v>102</v>
      </c>
      <c r="D18" s="2" t="s">
        <v>382</v>
      </c>
      <c r="E18" s="14">
        <v>3760303364908</v>
      </c>
      <c r="F18" s="3">
        <v>135</v>
      </c>
      <c r="G18" s="2"/>
      <c r="H18" s="3">
        <f t="shared" si="0"/>
        <v>67.5</v>
      </c>
      <c r="I18" s="3">
        <f t="shared" si="1"/>
        <v>0</v>
      </c>
    </row>
    <row r="19" spans="2:9" ht="15.95" customHeight="1" x14ac:dyDescent="0.15">
      <c r="B19" s="13" t="s">
        <v>54</v>
      </c>
      <c r="C19" s="24" t="s">
        <v>132</v>
      </c>
      <c r="D19" s="2" t="s">
        <v>50</v>
      </c>
      <c r="E19" s="14">
        <v>3770004394128</v>
      </c>
      <c r="F19" s="3">
        <v>135</v>
      </c>
      <c r="G19" s="2"/>
      <c r="H19" s="3">
        <f t="shared" si="0"/>
        <v>67.5</v>
      </c>
      <c r="I19" s="3">
        <f t="shared" si="1"/>
        <v>0</v>
      </c>
    </row>
    <row r="20" spans="2:9" ht="15.95" customHeight="1" x14ac:dyDescent="0.15">
      <c r="B20" s="13" t="s">
        <v>54</v>
      </c>
      <c r="C20" s="26" t="s">
        <v>133</v>
      </c>
      <c r="D20" s="2" t="s">
        <v>47</v>
      </c>
      <c r="E20" s="14">
        <v>3760303360108</v>
      </c>
      <c r="F20" s="3">
        <v>135</v>
      </c>
      <c r="G20" s="2"/>
      <c r="H20" s="3">
        <f t="shared" si="0"/>
        <v>67.5</v>
      </c>
      <c r="I20" s="3">
        <f t="shared" si="1"/>
        <v>0</v>
      </c>
    </row>
    <row r="21" spans="2:9" ht="15.95" customHeight="1" x14ac:dyDescent="0.15">
      <c r="B21" s="13" t="s">
        <v>55</v>
      </c>
      <c r="C21" s="26" t="s">
        <v>213</v>
      </c>
      <c r="D21" s="2" t="s">
        <v>214</v>
      </c>
      <c r="E21" s="14">
        <v>3760303362461</v>
      </c>
      <c r="F21" s="3">
        <v>170</v>
      </c>
      <c r="G21" s="2"/>
      <c r="H21" s="3">
        <f t="shared" si="0"/>
        <v>85</v>
      </c>
      <c r="I21" s="3">
        <f t="shared" si="1"/>
        <v>0</v>
      </c>
    </row>
    <row r="22" spans="2:9" ht="15.95" customHeight="1" x14ac:dyDescent="0.15">
      <c r="B22" s="13" t="s">
        <v>56</v>
      </c>
      <c r="C22" s="26" t="s">
        <v>215</v>
      </c>
      <c r="D22" s="2" t="s">
        <v>216</v>
      </c>
      <c r="E22" s="14">
        <v>3760303362065</v>
      </c>
      <c r="F22" s="3">
        <v>135</v>
      </c>
      <c r="G22" s="2"/>
      <c r="H22" s="3">
        <f t="shared" si="0"/>
        <v>67.5</v>
      </c>
      <c r="I22" s="3">
        <f t="shared" si="1"/>
        <v>0</v>
      </c>
    </row>
    <row r="23" spans="2:9" ht="21.95" customHeight="1" x14ac:dyDescent="0.15">
      <c r="B23" s="172" t="s">
        <v>128</v>
      </c>
      <c r="C23" s="188"/>
      <c r="D23" s="188"/>
      <c r="E23" s="188"/>
      <c r="F23" s="188"/>
      <c r="G23" s="188"/>
      <c r="H23" s="188"/>
      <c r="I23" s="182"/>
    </row>
    <row r="24" spans="2:9" ht="15.95" customHeight="1" x14ac:dyDescent="0.15">
      <c r="B24" s="136" t="s">
        <v>52</v>
      </c>
      <c r="C24" s="40" t="s">
        <v>8</v>
      </c>
      <c r="D24" s="41" t="s">
        <v>209</v>
      </c>
      <c r="E24" s="42">
        <v>3760303362812</v>
      </c>
      <c r="F24" s="43">
        <v>210</v>
      </c>
      <c r="G24" s="41"/>
      <c r="H24" s="43">
        <f t="shared" ref="H24:H45" si="2">F24/$F$9</f>
        <v>105</v>
      </c>
      <c r="I24" s="43">
        <f>G24*H24</f>
        <v>0</v>
      </c>
    </row>
    <row r="25" spans="2:9" ht="15.95" customHeight="1" x14ac:dyDescent="0.15">
      <c r="B25" s="136" t="s">
        <v>52</v>
      </c>
      <c r="C25" s="40" t="s">
        <v>9</v>
      </c>
      <c r="D25" s="41" t="s">
        <v>302</v>
      </c>
      <c r="E25" s="42">
        <v>3760303362522</v>
      </c>
      <c r="F25" s="43">
        <v>210</v>
      </c>
      <c r="G25" s="41"/>
      <c r="H25" s="43">
        <f t="shared" si="2"/>
        <v>105</v>
      </c>
      <c r="I25" s="43">
        <f t="shared" ref="I25:I46" si="3">G25*H25</f>
        <v>0</v>
      </c>
    </row>
    <row r="26" spans="2:9" ht="15.95" customHeight="1" x14ac:dyDescent="0.15">
      <c r="B26" s="136" t="s">
        <v>52</v>
      </c>
      <c r="C26" s="40" t="s">
        <v>10</v>
      </c>
      <c r="D26" s="41" t="s">
        <v>292</v>
      </c>
      <c r="E26" s="42">
        <v>3760303362850</v>
      </c>
      <c r="F26" s="43">
        <v>210</v>
      </c>
      <c r="G26" s="41"/>
      <c r="H26" s="43">
        <f t="shared" si="2"/>
        <v>105</v>
      </c>
      <c r="I26" s="43">
        <f t="shared" si="3"/>
        <v>0</v>
      </c>
    </row>
    <row r="27" spans="2:9" ht="15.95" customHeight="1" x14ac:dyDescent="0.15">
      <c r="B27" s="158" t="s">
        <v>53</v>
      </c>
      <c r="C27" s="154" t="s">
        <v>204</v>
      </c>
      <c r="D27" s="155" t="s">
        <v>183</v>
      </c>
      <c r="E27" s="156">
        <v>3770004394081</v>
      </c>
      <c r="F27" s="157">
        <v>265</v>
      </c>
      <c r="G27" s="155"/>
      <c r="H27" s="157">
        <f t="shared" si="2"/>
        <v>132.5</v>
      </c>
      <c r="I27" s="157">
        <f t="shared" ref="I27" si="4">G27*H27</f>
        <v>0</v>
      </c>
    </row>
    <row r="28" spans="2:9" ht="15.95" customHeight="1" x14ac:dyDescent="0.15">
      <c r="B28" s="125" t="s">
        <v>53</v>
      </c>
      <c r="C28" s="44" t="s">
        <v>11</v>
      </c>
      <c r="D28" s="45" t="s">
        <v>150</v>
      </c>
      <c r="E28" s="46">
        <v>3770004394036</v>
      </c>
      <c r="F28" s="47">
        <v>210</v>
      </c>
      <c r="G28" s="45"/>
      <c r="H28" s="47">
        <f t="shared" si="2"/>
        <v>105</v>
      </c>
      <c r="I28" s="47">
        <f t="shared" si="3"/>
        <v>0</v>
      </c>
    </row>
    <row r="29" spans="2:9" ht="15.95" customHeight="1" x14ac:dyDescent="0.15">
      <c r="B29" s="125" t="s">
        <v>53</v>
      </c>
      <c r="C29" s="44" t="s">
        <v>12</v>
      </c>
      <c r="D29" s="45" t="s">
        <v>293</v>
      </c>
      <c r="E29" s="46">
        <v>3760303362867</v>
      </c>
      <c r="F29" s="47">
        <v>210</v>
      </c>
      <c r="G29" s="45"/>
      <c r="H29" s="47">
        <f t="shared" si="2"/>
        <v>105</v>
      </c>
      <c r="I29" s="47">
        <f t="shared" si="3"/>
        <v>0</v>
      </c>
    </row>
    <row r="30" spans="2:9" ht="15.95" customHeight="1" x14ac:dyDescent="0.15">
      <c r="B30" s="125" t="s">
        <v>53</v>
      </c>
      <c r="C30" s="44" t="s">
        <v>13</v>
      </c>
      <c r="D30" s="45" t="s">
        <v>210</v>
      </c>
      <c r="E30" s="46">
        <v>3760303362744</v>
      </c>
      <c r="F30" s="47">
        <v>210</v>
      </c>
      <c r="G30" s="45"/>
      <c r="H30" s="47">
        <f t="shared" si="2"/>
        <v>105</v>
      </c>
      <c r="I30" s="47">
        <f t="shared" si="3"/>
        <v>0</v>
      </c>
    </row>
    <row r="31" spans="2:9" ht="15.75" customHeight="1" x14ac:dyDescent="0.15">
      <c r="B31" s="116" t="s">
        <v>54</v>
      </c>
      <c r="C31" s="48" t="s">
        <v>135</v>
      </c>
      <c r="D31" s="49" t="s">
        <v>99</v>
      </c>
      <c r="E31" s="50">
        <v>3770004394500</v>
      </c>
      <c r="F31" s="51">
        <v>210</v>
      </c>
      <c r="G31" s="49"/>
      <c r="H31" s="51">
        <f t="shared" si="2"/>
        <v>105</v>
      </c>
      <c r="I31" s="51">
        <f t="shared" si="3"/>
        <v>0</v>
      </c>
    </row>
    <row r="32" spans="2:9" ht="15.95" customHeight="1" x14ac:dyDescent="0.15">
      <c r="B32" s="116" t="s">
        <v>54</v>
      </c>
      <c r="C32" s="48" t="s">
        <v>19</v>
      </c>
      <c r="D32" s="49" t="s">
        <v>18</v>
      </c>
      <c r="E32" s="50">
        <v>3770004394593</v>
      </c>
      <c r="F32" s="51">
        <v>210</v>
      </c>
      <c r="G32" s="49"/>
      <c r="H32" s="51">
        <f t="shared" si="2"/>
        <v>105</v>
      </c>
      <c r="I32" s="51">
        <f t="shared" ref="I32:I33" si="5">G32*H32</f>
        <v>0</v>
      </c>
    </row>
    <row r="33" spans="1:12" ht="15.75" customHeight="1" x14ac:dyDescent="0.15">
      <c r="B33" s="116" t="s">
        <v>54</v>
      </c>
      <c r="C33" s="48" t="s">
        <v>136</v>
      </c>
      <c r="D33" s="49" t="s">
        <v>20</v>
      </c>
      <c r="E33" s="50">
        <v>3770004394623</v>
      </c>
      <c r="F33" s="51">
        <v>210</v>
      </c>
      <c r="G33" s="49"/>
      <c r="H33" s="51">
        <f t="shared" si="2"/>
        <v>105</v>
      </c>
      <c r="I33" s="51">
        <f t="shared" si="5"/>
        <v>0</v>
      </c>
    </row>
    <row r="34" spans="1:12" ht="16.5" customHeight="1" x14ac:dyDescent="0.15">
      <c r="B34" s="108" t="s">
        <v>55</v>
      </c>
      <c r="C34" s="52" t="s">
        <v>152</v>
      </c>
      <c r="D34" s="53" t="s">
        <v>126</v>
      </c>
      <c r="E34" s="54">
        <v>3760303360115</v>
      </c>
      <c r="F34" s="55">
        <v>265</v>
      </c>
      <c r="G34" s="221"/>
      <c r="H34" s="55">
        <f t="shared" si="2"/>
        <v>132.5</v>
      </c>
      <c r="I34" s="55">
        <f t="shared" ref="I34" si="6">G34*H34</f>
        <v>0</v>
      </c>
    </row>
    <row r="35" spans="1:12" ht="16.5" customHeight="1" x14ac:dyDescent="0.15">
      <c r="B35" s="108" t="s">
        <v>55</v>
      </c>
      <c r="C35" s="52" t="s">
        <v>197</v>
      </c>
      <c r="D35" s="53" t="s">
        <v>153</v>
      </c>
      <c r="E35" s="54">
        <v>3760303360993</v>
      </c>
      <c r="F35" s="55">
        <v>265</v>
      </c>
      <c r="G35" s="221"/>
      <c r="H35" s="55">
        <f t="shared" si="2"/>
        <v>132.5</v>
      </c>
      <c r="I35" s="55">
        <f t="shared" ref="I35:I36" si="7">G35*H35</f>
        <v>0</v>
      </c>
    </row>
    <row r="36" spans="1:12" ht="16.5" customHeight="1" x14ac:dyDescent="0.15">
      <c r="B36" s="108" t="s">
        <v>134</v>
      </c>
      <c r="C36" s="52" t="s">
        <v>402</v>
      </c>
      <c r="D36" s="53" t="s">
        <v>383</v>
      </c>
      <c r="E36" s="54">
        <v>3760303364663</v>
      </c>
      <c r="F36" s="55">
        <v>300</v>
      </c>
      <c r="G36" s="221"/>
      <c r="H36" s="55">
        <f t="shared" si="2"/>
        <v>150</v>
      </c>
      <c r="I36" s="55">
        <f t="shared" si="7"/>
        <v>0</v>
      </c>
    </row>
    <row r="37" spans="1:12" ht="16.5" customHeight="1" x14ac:dyDescent="0.15">
      <c r="B37" s="108" t="s">
        <v>134</v>
      </c>
      <c r="C37" s="52" t="s">
        <v>27</v>
      </c>
      <c r="D37" s="221" t="s">
        <v>21</v>
      </c>
      <c r="E37" s="110">
        <v>3770004394654</v>
      </c>
      <c r="F37" s="55">
        <v>265</v>
      </c>
      <c r="G37" s="221"/>
      <c r="H37" s="55">
        <f t="shared" si="2"/>
        <v>132.5</v>
      </c>
      <c r="I37" s="55">
        <f t="shared" si="3"/>
        <v>0</v>
      </c>
      <c r="J37" s="259"/>
      <c r="K37" s="259" t="s">
        <v>403</v>
      </c>
    </row>
    <row r="38" spans="1:12" ht="16.5" customHeight="1" x14ac:dyDescent="0.15">
      <c r="B38" s="97" t="s">
        <v>56</v>
      </c>
      <c r="C38" s="60" t="s">
        <v>28</v>
      </c>
      <c r="D38" s="61" t="s">
        <v>23</v>
      </c>
      <c r="E38" s="62">
        <v>3770004394746</v>
      </c>
      <c r="F38" s="63">
        <v>210</v>
      </c>
      <c r="G38" s="61"/>
      <c r="H38" s="63">
        <f t="shared" si="2"/>
        <v>105</v>
      </c>
      <c r="I38" s="63">
        <f t="shared" si="3"/>
        <v>0</v>
      </c>
    </row>
    <row r="39" spans="1:12" ht="16.5" customHeight="1" x14ac:dyDescent="0.15">
      <c r="B39" s="97" t="s">
        <v>56</v>
      </c>
      <c r="C39" s="60" t="s">
        <v>29</v>
      </c>
      <c r="D39" s="61" t="s">
        <v>24</v>
      </c>
      <c r="E39" s="62">
        <v>3770004394715</v>
      </c>
      <c r="F39" s="63">
        <v>210</v>
      </c>
      <c r="G39" s="61"/>
      <c r="H39" s="63">
        <f t="shared" si="2"/>
        <v>105</v>
      </c>
      <c r="I39" s="63">
        <f t="shared" si="3"/>
        <v>0</v>
      </c>
    </row>
    <row r="40" spans="1:12" ht="16.5" customHeight="1" x14ac:dyDescent="0.15">
      <c r="B40" s="97" t="s">
        <v>56</v>
      </c>
      <c r="C40" s="60" t="s">
        <v>30</v>
      </c>
      <c r="D40" s="61" t="s">
        <v>25</v>
      </c>
      <c r="E40" s="62">
        <v>3770004394685</v>
      </c>
      <c r="F40" s="63">
        <v>210</v>
      </c>
      <c r="G40" s="61"/>
      <c r="H40" s="63">
        <f t="shared" si="2"/>
        <v>105</v>
      </c>
      <c r="I40" s="63">
        <f t="shared" si="3"/>
        <v>0</v>
      </c>
    </row>
    <row r="41" spans="1:12" ht="15.95" customHeight="1" x14ac:dyDescent="0.15">
      <c r="B41" s="85" t="s">
        <v>57</v>
      </c>
      <c r="C41" s="64" t="s">
        <v>106</v>
      </c>
      <c r="D41" s="65" t="s">
        <v>33</v>
      </c>
      <c r="E41" s="66">
        <v>3760303360016</v>
      </c>
      <c r="F41" s="67">
        <v>210</v>
      </c>
      <c r="G41" s="65"/>
      <c r="H41" s="67">
        <f t="shared" si="2"/>
        <v>105</v>
      </c>
      <c r="I41" s="67">
        <f t="shared" si="3"/>
        <v>0</v>
      </c>
    </row>
    <row r="42" spans="1:12" s="20" customFormat="1" ht="15.95" customHeight="1" x14ac:dyDescent="0.15">
      <c r="B42" s="203" t="s">
        <v>201</v>
      </c>
      <c r="C42" s="204" t="s">
        <v>218</v>
      </c>
      <c r="D42" s="205" t="s">
        <v>384</v>
      </c>
      <c r="E42" s="206">
        <v>3760303363154</v>
      </c>
      <c r="F42" s="207">
        <v>265</v>
      </c>
      <c r="G42" s="205"/>
      <c r="H42" s="207">
        <f t="shared" si="2"/>
        <v>132.5</v>
      </c>
      <c r="I42" s="207">
        <f t="shared" si="3"/>
        <v>0</v>
      </c>
    </row>
    <row r="43" spans="1:12" s="20" customFormat="1" ht="15.95" customHeight="1" x14ac:dyDescent="0.15">
      <c r="B43" s="203" t="s">
        <v>201</v>
      </c>
      <c r="C43" s="204" t="s">
        <v>361</v>
      </c>
      <c r="D43" s="205" t="s">
        <v>217</v>
      </c>
      <c r="E43" s="206">
        <v>3760303362942</v>
      </c>
      <c r="F43" s="207">
        <v>265</v>
      </c>
      <c r="G43" s="205"/>
      <c r="H43" s="207">
        <f t="shared" si="2"/>
        <v>132.5</v>
      </c>
      <c r="I43" s="207">
        <f t="shared" si="3"/>
        <v>0</v>
      </c>
      <c r="K43" s="237"/>
      <c r="L43" s="237"/>
    </row>
    <row r="44" spans="1:12" s="9" customFormat="1" ht="15.95" customHeight="1" x14ac:dyDescent="0.15">
      <c r="A44" s="20"/>
      <c r="B44" s="177" t="s">
        <v>134</v>
      </c>
      <c r="C44" s="177" t="s">
        <v>321</v>
      </c>
      <c r="D44" s="200" t="s">
        <v>220</v>
      </c>
      <c r="E44" s="175">
        <v>3760303362409</v>
      </c>
      <c r="F44" s="235">
        <v>210</v>
      </c>
      <c r="G44" s="236"/>
      <c r="H44" s="235">
        <f t="shared" si="2"/>
        <v>105</v>
      </c>
      <c r="I44" s="176">
        <f t="shared" si="3"/>
        <v>0</v>
      </c>
    </row>
    <row r="45" spans="1:12" s="9" customFormat="1" ht="15.95" customHeight="1" x14ac:dyDescent="0.15">
      <c r="A45" s="20"/>
      <c r="B45" s="177" t="s">
        <v>134</v>
      </c>
      <c r="C45" s="177" t="s">
        <v>404</v>
      </c>
      <c r="D45" s="200" t="s">
        <v>385</v>
      </c>
      <c r="E45" s="175">
        <v>3760303363109</v>
      </c>
      <c r="F45" s="235">
        <v>210</v>
      </c>
      <c r="G45" s="236"/>
      <c r="H45" s="235">
        <f t="shared" si="2"/>
        <v>105</v>
      </c>
      <c r="I45" s="176">
        <f t="shared" si="3"/>
        <v>0</v>
      </c>
      <c r="J45" s="260"/>
      <c r="K45" s="261" t="s">
        <v>405</v>
      </c>
    </row>
    <row r="46" spans="1:12" s="9" customFormat="1" ht="15.95" customHeight="1" x14ac:dyDescent="0.15">
      <c r="A46" s="20"/>
      <c r="B46" s="241" t="s">
        <v>303</v>
      </c>
      <c r="C46" s="242" t="s">
        <v>322</v>
      </c>
      <c r="D46" s="243" t="s">
        <v>304</v>
      </c>
      <c r="E46" s="244">
        <v>3760303363369</v>
      </c>
      <c r="F46" s="245">
        <v>190</v>
      </c>
      <c r="G46" s="243"/>
      <c r="H46" s="245">
        <f t="shared" ref="H46" si="8">F46/$F$9</f>
        <v>95</v>
      </c>
      <c r="I46" s="245">
        <f t="shared" si="3"/>
        <v>0</v>
      </c>
    </row>
    <row r="47" spans="1:12" s="20" customFormat="1" ht="15.95" customHeight="1" x14ac:dyDescent="0.15">
      <c r="B47" s="241" t="s">
        <v>303</v>
      </c>
      <c r="C47" s="242" t="s">
        <v>305</v>
      </c>
      <c r="D47" s="243" t="s">
        <v>306</v>
      </c>
      <c r="E47" s="244">
        <v>3760303363482</v>
      </c>
      <c r="F47" s="245">
        <v>190</v>
      </c>
      <c r="G47" s="243"/>
      <c r="H47" s="245">
        <f t="shared" ref="H47:H54" si="9">F47/$F$9</f>
        <v>95</v>
      </c>
      <c r="I47" s="245">
        <f t="shared" ref="I47:I54" si="10">G47*H47</f>
        <v>0</v>
      </c>
    </row>
    <row r="48" spans="1:12" s="20" customFormat="1" ht="15.95" customHeight="1" x14ac:dyDescent="0.15">
      <c r="B48" s="241" t="s">
        <v>303</v>
      </c>
      <c r="C48" s="242" t="s">
        <v>307</v>
      </c>
      <c r="D48" s="243" t="s">
        <v>308</v>
      </c>
      <c r="E48" s="244">
        <v>3760303363246</v>
      </c>
      <c r="F48" s="245">
        <v>190</v>
      </c>
      <c r="G48" s="243"/>
      <c r="H48" s="245">
        <f t="shared" si="9"/>
        <v>95</v>
      </c>
      <c r="I48" s="245">
        <f t="shared" si="10"/>
        <v>0</v>
      </c>
    </row>
    <row r="49" spans="1:11" s="20" customFormat="1" ht="15.95" customHeight="1" x14ac:dyDescent="0.15">
      <c r="B49" s="246" t="s">
        <v>309</v>
      </c>
      <c r="C49" s="247" t="s">
        <v>323</v>
      </c>
      <c r="D49" s="248" t="s">
        <v>310</v>
      </c>
      <c r="E49" s="249">
        <v>3760303363208</v>
      </c>
      <c r="F49" s="250">
        <v>190</v>
      </c>
      <c r="G49" s="248"/>
      <c r="H49" s="250">
        <f t="shared" si="9"/>
        <v>95</v>
      </c>
      <c r="I49" s="250">
        <f t="shared" si="10"/>
        <v>0</v>
      </c>
    </row>
    <row r="50" spans="1:11" s="20" customFormat="1" ht="15.95" customHeight="1" x14ac:dyDescent="0.15">
      <c r="B50" s="246" t="s">
        <v>309</v>
      </c>
      <c r="C50" s="247" t="s">
        <v>311</v>
      </c>
      <c r="D50" s="248" t="s">
        <v>312</v>
      </c>
      <c r="E50" s="249">
        <v>3760303363444</v>
      </c>
      <c r="F50" s="250">
        <v>190</v>
      </c>
      <c r="G50" s="248"/>
      <c r="H50" s="250">
        <f t="shared" si="9"/>
        <v>95</v>
      </c>
      <c r="I50" s="250">
        <f t="shared" si="10"/>
        <v>0</v>
      </c>
    </row>
    <row r="51" spans="1:11" s="20" customFormat="1" ht="15.95" customHeight="1" x14ac:dyDescent="0.15">
      <c r="B51" s="246" t="s">
        <v>309</v>
      </c>
      <c r="C51" s="247" t="s">
        <v>324</v>
      </c>
      <c r="D51" s="248" t="s">
        <v>313</v>
      </c>
      <c r="E51" s="249">
        <v>3760303363321</v>
      </c>
      <c r="F51" s="250">
        <v>190</v>
      </c>
      <c r="G51" s="248"/>
      <c r="H51" s="250">
        <f t="shared" si="9"/>
        <v>95</v>
      </c>
      <c r="I51" s="250">
        <f t="shared" si="10"/>
        <v>0</v>
      </c>
    </row>
    <row r="52" spans="1:11" s="20" customFormat="1" ht="15.95" customHeight="1" x14ac:dyDescent="0.15">
      <c r="B52" s="251" t="s">
        <v>314</v>
      </c>
      <c r="C52" s="252" t="s">
        <v>316</v>
      </c>
      <c r="D52" s="253" t="s">
        <v>318</v>
      </c>
      <c r="E52" s="254">
        <v>3760303363406</v>
      </c>
      <c r="F52" s="255">
        <v>190</v>
      </c>
      <c r="G52" s="253"/>
      <c r="H52" s="255">
        <f t="shared" si="9"/>
        <v>95</v>
      </c>
      <c r="I52" s="255">
        <f t="shared" si="10"/>
        <v>0</v>
      </c>
    </row>
    <row r="53" spans="1:11" s="20" customFormat="1" ht="15.95" customHeight="1" x14ac:dyDescent="0.15">
      <c r="B53" s="251" t="s">
        <v>314</v>
      </c>
      <c r="C53" s="252" t="s">
        <v>315</v>
      </c>
      <c r="D53" s="253" t="s">
        <v>319</v>
      </c>
      <c r="E53" s="254">
        <v>3760303363284</v>
      </c>
      <c r="F53" s="255">
        <v>190</v>
      </c>
      <c r="G53" s="253"/>
      <c r="H53" s="255">
        <f t="shared" si="9"/>
        <v>95</v>
      </c>
      <c r="I53" s="255">
        <f t="shared" si="10"/>
        <v>0</v>
      </c>
    </row>
    <row r="54" spans="1:11" s="20" customFormat="1" ht="15" customHeight="1" x14ac:dyDescent="0.15">
      <c r="B54" s="251" t="s">
        <v>314</v>
      </c>
      <c r="C54" s="252" t="s">
        <v>317</v>
      </c>
      <c r="D54" s="253" t="s">
        <v>320</v>
      </c>
      <c r="E54" s="254">
        <v>3760303363161</v>
      </c>
      <c r="F54" s="255">
        <v>190</v>
      </c>
      <c r="G54" s="253"/>
      <c r="H54" s="255">
        <f t="shared" si="9"/>
        <v>95</v>
      </c>
      <c r="I54" s="255">
        <f t="shared" si="10"/>
        <v>0</v>
      </c>
    </row>
    <row r="55" spans="1:11" ht="21.95" customHeight="1" x14ac:dyDescent="0.25">
      <c r="A55" s="197"/>
      <c r="B55" s="222" t="s">
        <v>287</v>
      </c>
      <c r="C55" s="223"/>
      <c r="D55" s="223"/>
      <c r="E55" s="223"/>
      <c r="F55" s="224" t="s">
        <v>286</v>
      </c>
      <c r="G55" s="223"/>
      <c r="H55" s="223"/>
      <c r="I55" s="225"/>
    </row>
    <row r="56" spans="1:11" ht="15.95" customHeight="1" x14ac:dyDescent="0.15">
      <c r="A56" s="197"/>
      <c r="B56" s="132" t="s">
        <v>52</v>
      </c>
      <c r="C56" s="132" t="s">
        <v>38</v>
      </c>
      <c r="D56" s="138" t="s">
        <v>230</v>
      </c>
      <c r="E56" s="134">
        <v>3760303362836</v>
      </c>
      <c r="F56" s="134">
        <v>1</v>
      </c>
      <c r="G56" s="138"/>
      <c r="H56" s="135">
        <f>'Order form (full)'!H24/2</f>
        <v>52.5</v>
      </c>
      <c r="I56" s="135">
        <f>G56*H56</f>
        <v>0</v>
      </c>
    </row>
    <row r="57" spans="1:11" ht="15.95" customHeight="1" x14ac:dyDescent="0.15">
      <c r="A57" s="197"/>
      <c r="B57" s="136" t="s">
        <v>52</v>
      </c>
      <c r="C57" s="136" t="s">
        <v>39</v>
      </c>
      <c r="D57" s="139" t="s">
        <v>81</v>
      </c>
      <c r="E57" s="42">
        <v>3770004394142</v>
      </c>
      <c r="F57" s="134">
        <v>1</v>
      </c>
      <c r="G57" s="139"/>
      <c r="H57" s="135">
        <f>'Order form (full)'!H25/2</f>
        <v>52.5</v>
      </c>
      <c r="I57" s="43">
        <f t="shared" ref="I57:I110" si="11">G57*H57</f>
        <v>0</v>
      </c>
    </row>
    <row r="58" spans="1:11" ht="15.95" customHeight="1" x14ac:dyDescent="0.15">
      <c r="A58" s="197"/>
      <c r="B58" s="136" t="s">
        <v>52</v>
      </c>
      <c r="C58" s="136" t="s">
        <v>40</v>
      </c>
      <c r="D58" s="137" t="s">
        <v>378</v>
      </c>
      <c r="E58" s="42">
        <v>3760303362843</v>
      </c>
      <c r="F58" s="134">
        <v>1</v>
      </c>
      <c r="G58" s="139"/>
      <c r="H58" s="135">
        <f>'Order form (full)'!H26/2</f>
        <v>52.5</v>
      </c>
      <c r="I58" s="43">
        <f t="shared" si="11"/>
        <v>0</v>
      </c>
    </row>
    <row r="59" spans="1:11" ht="15.95" customHeight="1" x14ac:dyDescent="0.15">
      <c r="A59" s="197"/>
      <c r="B59" s="158" t="s">
        <v>231</v>
      </c>
      <c r="C59" s="158" t="s">
        <v>225</v>
      </c>
      <c r="D59" s="159" t="s">
        <v>192</v>
      </c>
      <c r="E59" s="156">
        <v>3770004394074</v>
      </c>
      <c r="F59" s="160">
        <v>1</v>
      </c>
      <c r="G59" s="161"/>
      <c r="H59" s="162">
        <f>'Order form (full)'!H27/2</f>
        <v>66.25</v>
      </c>
      <c r="I59" s="157">
        <f>G59*H59</f>
        <v>0</v>
      </c>
    </row>
    <row r="60" spans="1:11" ht="15.95" customHeight="1" x14ac:dyDescent="0.15">
      <c r="A60" s="197"/>
      <c r="B60" s="125" t="s">
        <v>53</v>
      </c>
      <c r="C60" s="125" t="s">
        <v>41</v>
      </c>
      <c r="D60" s="126" t="s">
        <v>83</v>
      </c>
      <c r="E60" s="46">
        <v>3770004394166</v>
      </c>
      <c r="F60" s="127">
        <v>1</v>
      </c>
      <c r="G60" s="128"/>
      <c r="H60" s="129">
        <f>'Order form (full)'!H28/2</f>
        <v>52.5</v>
      </c>
      <c r="I60" s="47">
        <f t="shared" si="11"/>
        <v>0</v>
      </c>
    </row>
    <row r="61" spans="1:11" ht="15.95" customHeight="1" x14ac:dyDescent="0.15">
      <c r="A61" s="197"/>
      <c r="B61" s="125" t="s">
        <v>53</v>
      </c>
      <c r="C61" s="125" t="s">
        <v>42</v>
      </c>
      <c r="D61" s="126" t="s">
        <v>232</v>
      </c>
      <c r="E61" s="46">
        <v>3760303362881</v>
      </c>
      <c r="F61" s="127">
        <v>1</v>
      </c>
      <c r="G61" s="128"/>
      <c r="H61" s="129">
        <f>'Order form (full)'!H29/2</f>
        <v>52.5</v>
      </c>
      <c r="I61" s="47">
        <f t="shared" si="11"/>
        <v>0</v>
      </c>
    </row>
    <row r="62" spans="1:11" ht="15.95" customHeight="1" x14ac:dyDescent="0.15">
      <c r="A62" s="197"/>
      <c r="B62" s="125" t="s">
        <v>53</v>
      </c>
      <c r="C62" s="125" t="s">
        <v>43</v>
      </c>
      <c r="D62" s="126" t="s">
        <v>233</v>
      </c>
      <c r="E62" s="46">
        <v>3760303362829</v>
      </c>
      <c r="F62" s="127">
        <v>1</v>
      </c>
      <c r="G62" s="128"/>
      <c r="H62" s="129">
        <f>'Order form (full)'!H30/2</f>
        <v>52.5</v>
      </c>
      <c r="I62" s="47">
        <f t="shared" si="11"/>
        <v>0</v>
      </c>
    </row>
    <row r="63" spans="1:11" s="12" customFormat="1" ht="15.95" customHeight="1" x14ac:dyDescent="0.15">
      <c r="A63" s="198"/>
      <c r="B63" s="116" t="s">
        <v>54</v>
      </c>
      <c r="C63" s="116" t="s">
        <v>137</v>
      </c>
      <c r="D63" s="117" t="s">
        <v>84</v>
      </c>
      <c r="E63" s="121">
        <v>3770004394517</v>
      </c>
      <c r="F63" s="122">
        <v>1</v>
      </c>
      <c r="G63" s="124"/>
      <c r="H63" s="119">
        <f>'Order form (full)'!H31/2</f>
        <v>52.5</v>
      </c>
      <c r="I63" s="123">
        <f t="shared" si="11"/>
        <v>0</v>
      </c>
      <c r="K63" s="1"/>
    </row>
    <row r="64" spans="1:11" ht="15.75" customHeight="1" x14ac:dyDescent="0.15">
      <c r="A64" s="197"/>
      <c r="B64" s="116" t="s">
        <v>54</v>
      </c>
      <c r="C64" s="116" t="s">
        <v>44</v>
      </c>
      <c r="D64" s="117" t="s">
        <v>85</v>
      </c>
      <c r="E64" s="50">
        <v>3770004394609</v>
      </c>
      <c r="F64" s="122">
        <v>1</v>
      </c>
      <c r="G64" s="124"/>
      <c r="H64" s="119">
        <f>'Order form (full)'!H32/2</f>
        <v>52.5</v>
      </c>
      <c r="I64" s="123">
        <f t="shared" si="11"/>
        <v>0</v>
      </c>
    </row>
    <row r="65" spans="1:12" ht="15.75" customHeight="1" x14ac:dyDescent="0.15">
      <c r="A65" s="197"/>
      <c r="B65" s="116" t="s">
        <v>54</v>
      </c>
      <c r="C65" s="116" t="s">
        <v>138</v>
      </c>
      <c r="D65" s="117" t="s">
        <v>86</v>
      </c>
      <c r="E65" s="50">
        <v>3770004394630</v>
      </c>
      <c r="F65" s="122">
        <v>1</v>
      </c>
      <c r="G65" s="124"/>
      <c r="H65" s="119">
        <f>'Order form (full)'!H33/2</f>
        <v>52.5</v>
      </c>
      <c r="I65" s="123">
        <f t="shared" si="11"/>
        <v>0</v>
      </c>
    </row>
    <row r="66" spans="1:12" ht="15.75" customHeight="1" x14ac:dyDescent="0.15">
      <c r="A66" s="197"/>
      <c r="B66" s="108" t="s">
        <v>55</v>
      </c>
      <c r="C66" s="108" t="s">
        <v>154</v>
      </c>
      <c r="D66" s="109" t="s">
        <v>129</v>
      </c>
      <c r="E66" s="110">
        <v>3760303360139</v>
      </c>
      <c r="F66" s="111">
        <v>1</v>
      </c>
      <c r="G66" s="112"/>
      <c r="H66" s="113">
        <f>'Order form (full)'!H34/2</f>
        <v>66.25</v>
      </c>
      <c r="I66" s="55">
        <f t="shared" si="11"/>
        <v>0</v>
      </c>
    </row>
    <row r="67" spans="1:12" ht="15.75" customHeight="1" x14ac:dyDescent="0.15">
      <c r="A67" s="197"/>
      <c r="B67" s="108" t="s">
        <v>55</v>
      </c>
      <c r="C67" s="108" t="s">
        <v>189</v>
      </c>
      <c r="D67" s="109" t="s">
        <v>155</v>
      </c>
      <c r="E67" s="110">
        <v>3760303361006</v>
      </c>
      <c r="F67" s="111">
        <v>1</v>
      </c>
      <c r="G67" s="112"/>
      <c r="H67" s="113">
        <f>'Order form (full)'!H35/2</f>
        <v>66.25</v>
      </c>
      <c r="I67" s="55">
        <f t="shared" si="11"/>
        <v>0</v>
      </c>
    </row>
    <row r="68" spans="1:12" ht="15.75" customHeight="1" x14ac:dyDescent="0.15">
      <c r="A68" s="197"/>
      <c r="B68" s="108" t="s">
        <v>55</v>
      </c>
      <c r="C68" s="108" t="s">
        <v>386</v>
      </c>
      <c r="D68" s="109" t="s">
        <v>387</v>
      </c>
      <c r="E68" s="110">
        <v>3760303364687</v>
      </c>
      <c r="F68" s="111">
        <v>1</v>
      </c>
      <c r="G68" s="112"/>
      <c r="H68" s="113">
        <f>'Order form (full)'!H36/2</f>
        <v>75</v>
      </c>
      <c r="I68" s="55">
        <f t="shared" si="11"/>
        <v>0</v>
      </c>
    </row>
    <row r="69" spans="1:12" ht="15.75" customHeight="1" x14ac:dyDescent="0.15">
      <c r="A69" s="197"/>
      <c r="B69" s="108" t="s">
        <v>55</v>
      </c>
      <c r="C69" s="108" t="s">
        <v>388</v>
      </c>
      <c r="D69" s="109" t="s">
        <v>389</v>
      </c>
      <c r="E69" s="110">
        <v>3760303364816</v>
      </c>
      <c r="F69" s="111">
        <v>1</v>
      </c>
      <c r="G69" s="112"/>
      <c r="H69" s="113">
        <v>8.75</v>
      </c>
      <c r="I69" s="55">
        <f t="shared" si="11"/>
        <v>0</v>
      </c>
    </row>
    <row r="70" spans="1:12" ht="15.75" customHeight="1" x14ac:dyDescent="0.15">
      <c r="A70" s="197"/>
      <c r="B70" s="108" t="s">
        <v>55</v>
      </c>
      <c r="C70" s="108" t="s">
        <v>78</v>
      </c>
      <c r="D70" s="109" t="s">
        <v>87</v>
      </c>
      <c r="E70" s="110">
        <v>3770004394661</v>
      </c>
      <c r="F70" s="111">
        <v>1</v>
      </c>
      <c r="G70" s="112"/>
      <c r="H70" s="113">
        <f>'Order form (full)'!H37/2</f>
        <v>66.25</v>
      </c>
      <c r="I70" s="55">
        <f t="shared" si="11"/>
        <v>0</v>
      </c>
    </row>
    <row r="71" spans="1:12" ht="15.75" customHeight="1" x14ac:dyDescent="0.15">
      <c r="A71" s="197"/>
      <c r="B71" s="97" t="s">
        <v>56</v>
      </c>
      <c r="C71" s="97" t="s">
        <v>234</v>
      </c>
      <c r="D71" s="98" t="s">
        <v>88</v>
      </c>
      <c r="E71" s="62">
        <v>3770004394753</v>
      </c>
      <c r="F71" s="99">
        <v>1</v>
      </c>
      <c r="G71" s="100"/>
      <c r="H71" s="101">
        <f>'Order form (full)'!H38/2</f>
        <v>52.5</v>
      </c>
      <c r="I71" s="63">
        <f t="shared" si="11"/>
        <v>0</v>
      </c>
    </row>
    <row r="72" spans="1:12" ht="15.75" customHeight="1" x14ac:dyDescent="0.15">
      <c r="A72" s="197"/>
      <c r="B72" s="97" t="s">
        <v>56</v>
      </c>
      <c r="C72" s="97" t="s">
        <v>235</v>
      </c>
      <c r="D72" s="98" t="s">
        <v>89</v>
      </c>
      <c r="E72" s="62">
        <v>3770004394722</v>
      </c>
      <c r="F72" s="99">
        <v>1</v>
      </c>
      <c r="G72" s="100"/>
      <c r="H72" s="101">
        <f>'Order form (full)'!H39/2</f>
        <v>52.5</v>
      </c>
      <c r="I72" s="63">
        <f t="shared" si="11"/>
        <v>0</v>
      </c>
    </row>
    <row r="73" spans="1:12" ht="15.75" customHeight="1" x14ac:dyDescent="0.15">
      <c r="A73" s="197"/>
      <c r="B73" s="97" t="s">
        <v>56</v>
      </c>
      <c r="C73" s="97" t="s">
        <v>236</v>
      </c>
      <c r="D73" s="98" t="s">
        <v>90</v>
      </c>
      <c r="E73" s="62">
        <v>3770004394692</v>
      </c>
      <c r="F73" s="99">
        <v>1</v>
      </c>
      <c r="G73" s="100"/>
      <c r="H73" s="101">
        <f>'Order form (full)'!H40/2</f>
        <v>52.5</v>
      </c>
      <c r="I73" s="63">
        <f t="shared" si="11"/>
        <v>0</v>
      </c>
    </row>
    <row r="74" spans="1:12" ht="15.75" customHeight="1" x14ac:dyDescent="0.15">
      <c r="A74" s="197"/>
      <c r="B74" s="88" t="s">
        <v>57</v>
      </c>
      <c r="C74" s="88" t="s">
        <v>109</v>
      </c>
      <c r="D74" s="89" t="s">
        <v>93</v>
      </c>
      <c r="E74" s="91">
        <v>3760303360085</v>
      </c>
      <c r="F74" s="93">
        <v>1</v>
      </c>
      <c r="G74" s="96"/>
      <c r="H74" s="95">
        <f>'Order form (full)'!H41/2</f>
        <v>52.5</v>
      </c>
      <c r="I74" s="92">
        <f t="shared" si="11"/>
        <v>0</v>
      </c>
    </row>
    <row r="75" spans="1:12" s="9" customFormat="1" ht="15.95" customHeight="1" x14ac:dyDescent="0.15">
      <c r="A75" s="199"/>
      <c r="B75" s="203" t="s">
        <v>201</v>
      </c>
      <c r="C75" s="204" t="s">
        <v>226</v>
      </c>
      <c r="D75" s="205" t="s">
        <v>191</v>
      </c>
      <c r="E75" s="206">
        <v>3760303362027</v>
      </c>
      <c r="F75" s="206">
        <v>1</v>
      </c>
      <c r="G75" s="205"/>
      <c r="H75" s="207">
        <f>'Order form (full)'!H42/2</f>
        <v>66.25</v>
      </c>
      <c r="I75" s="207">
        <f t="shared" si="11"/>
        <v>0</v>
      </c>
      <c r="K75" s="1"/>
    </row>
    <row r="76" spans="1:12" s="9" customFormat="1" ht="15.95" customHeight="1" x14ac:dyDescent="0.15">
      <c r="A76" s="199"/>
      <c r="B76" s="203" t="s">
        <v>201</v>
      </c>
      <c r="C76" s="204" t="s">
        <v>362</v>
      </c>
      <c r="D76" s="205" t="s">
        <v>227</v>
      </c>
      <c r="E76" s="206">
        <v>3760303362966</v>
      </c>
      <c r="F76" s="206">
        <v>1</v>
      </c>
      <c r="G76" s="205"/>
      <c r="H76" s="207">
        <f>'Order form (full)'!H43/2</f>
        <v>66.25</v>
      </c>
      <c r="I76" s="207">
        <f t="shared" si="11"/>
        <v>0</v>
      </c>
      <c r="K76" s="237"/>
      <c r="L76" s="237"/>
    </row>
    <row r="77" spans="1:12" s="9" customFormat="1" ht="15.95" customHeight="1" x14ac:dyDescent="0.15">
      <c r="A77" s="199"/>
      <c r="B77" s="177" t="s">
        <v>134</v>
      </c>
      <c r="C77" s="177" t="s">
        <v>228</v>
      </c>
      <c r="D77" s="200" t="s">
        <v>229</v>
      </c>
      <c r="E77" s="175">
        <v>3760303362416</v>
      </c>
      <c r="F77" s="175">
        <v>1</v>
      </c>
      <c r="G77" s="201"/>
      <c r="H77" s="176">
        <f>'Order form (full)'!H44/2</f>
        <v>52.5</v>
      </c>
      <c r="I77" s="176">
        <f t="shared" ref="I77:I87" si="12">G77*H77</f>
        <v>0</v>
      </c>
      <c r="K77" s="237"/>
      <c r="L77" s="237"/>
    </row>
    <row r="78" spans="1:12" s="9" customFormat="1" ht="15.95" customHeight="1" x14ac:dyDescent="0.15">
      <c r="A78" s="199"/>
      <c r="B78" s="177" t="s">
        <v>134</v>
      </c>
      <c r="C78" s="177" t="s">
        <v>406</v>
      </c>
      <c r="D78" s="200" t="s">
        <v>390</v>
      </c>
      <c r="E78" s="175">
        <v>3760303363116</v>
      </c>
      <c r="F78" s="175">
        <v>1</v>
      </c>
      <c r="G78" s="201"/>
      <c r="H78" s="176">
        <f>'Order form (full)'!H45/2</f>
        <v>52.5</v>
      </c>
      <c r="I78" s="176">
        <f t="shared" si="12"/>
        <v>0</v>
      </c>
      <c r="J78" s="260"/>
      <c r="K78" s="261" t="s">
        <v>405</v>
      </c>
      <c r="L78" s="237"/>
    </row>
    <row r="79" spans="1:12" s="9" customFormat="1" ht="15.95" customHeight="1" x14ac:dyDescent="0.15">
      <c r="A79" s="199"/>
      <c r="B79" s="241" t="s">
        <v>303</v>
      </c>
      <c r="C79" s="242" t="s">
        <v>334</v>
      </c>
      <c r="D79" s="243" t="s">
        <v>325</v>
      </c>
      <c r="E79" s="244">
        <v>3760303363376</v>
      </c>
      <c r="F79" s="243">
        <v>1</v>
      </c>
      <c r="G79" s="243"/>
      <c r="H79" s="245">
        <f>'Order form (full)'!H46/2</f>
        <v>47.5</v>
      </c>
      <c r="I79" s="245">
        <f t="shared" si="12"/>
        <v>0</v>
      </c>
      <c r="K79" s="237"/>
      <c r="L79" s="237"/>
    </row>
    <row r="80" spans="1:12" s="9" customFormat="1" ht="15.95" customHeight="1" x14ac:dyDescent="0.15">
      <c r="A80" s="199"/>
      <c r="B80" s="241" t="s">
        <v>303</v>
      </c>
      <c r="C80" s="242" t="s">
        <v>335</v>
      </c>
      <c r="D80" s="243" t="s">
        <v>326</v>
      </c>
      <c r="E80" s="244">
        <v>3760303363499</v>
      </c>
      <c r="F80" s="243">
        <v>1</v>
      </c>
      <c r="G80" s="243"/>
      <c r="H80" s="245">
        <f>'Order form (full)'!H47/2</f>
        <v>47.5</v>
      </c>
      <c r="I80" s="245">
        <f t="shared" si="12"/>
        <v>0</v>
      </c>
      <c r="K80" s="237"/>
      <c r="L80" s="237"/>
    </row>
    <row r="81" spans="1:12" s="9" customFormat="1" ht="15.95" customHeight="1" x14ac:dyDescent="0.15">
      <c r="A81" s="199"/>
      <c r="B81" s="241" t="s">
        <v>303</v>
      </c>
      <c r="C81" s="242" t="s">
        <v>336</v>
      </c>
      <c r="D81" s="243" t="s">
        <v>327</v>
      </c>
      <c r="E81" s="244">
        <v>3760303363253</v>
      </c>
      <c r="F81" s="243">
        <v>1</v>
      </c>
      <c r="G81" s="243"/>
      <c r="H81" s="245">
        <f>'Order form (full)'!H48/2</f>
        <v>47.5</v>
      </c>
      <c r="I81" s="245">
        <f t="shared" si="12"/>
        <v>0</v>
      </c>
      <c r="K81" s="237"/>
      <c r="L81" s="237"/>
    </row>
    <row r="82" spans="1:12" s="9" customFormat="1" ht="15.95" customHeight="1" x14ac:dyDescent="0.15">
      <c r="A82" s="199"/>
      <c r="B82" s="246" t="s">
        <v>309</v>
      </c>
      <c r="C82" s="247" t="s">
        <v>337</v>
      </c>
      <c r="D82" s="248" t="s">
        <v>328</v>
      </c>
      <c r="E82" s="249">
        <v>3760303363215</v>
      </c>
      <c r="F82" s="248">
        <v>1</v>
      </c>
      <c r="G82" s="248"/>
      <c r="H82" s="250">
        <f>'Order form (full)'!H49/2</f>
        <v>47.5</v>
      </c>
      <c r="I82" s="250">
        <f t="shared" si="12"/>
        <v>0</v>
      </c>
      <c r="K82" s="237"/>
      <c r="L82" s="237"/>
    </row>
    <row r="83" spans="1:12" s="9" customFormat="1" ht="15.95" customHeight="1" x14ac:dyDescent="0.15">
      <c r="A83" s="199"/>
      <c r="B83" s="246" t="s">
        <v>309</v>
      </c>
      <c r="C83" s="247" t="s">
        <v>338</v>
      </c>
      <c r="D83" s="248" t="s">
        <v>329</v>
      </c>
      <c r="E83" s="249">
        <v>3760303363451</v>
      </c>
      <c r="F83" s="248">
        <v>1</v>
      </c>
      <c r="G83" s="248"/>
      <c r="H83" s="250">
        <f>'Order form (full)'!H50/2</f>
        <v>47.5</v>
      </c>
      <c r="I83" s="250">
        <f t="shared" si="12"/>
        <v>0</v>
      </c>
      <c r="K83" s="237"/>
      <c r="L83" s="237"/>
    </row>
    <row r="84" spans="1:12" s="9" customFormat="1" ht="15.95" customHeight="1" x14ac:dyDescent="0.15">
      <c r="A84" s="199"/>
      <c r="B84" s="246" t="s">
        <v>309</v>
      </c>
      <c r="C84" s="247" t="s">
        <v>339</v>
      </c>
      <c r="D84" s="248" t="s">
        <v>330</v>
      </c>
      <c r="E84" s="249">
        <v>3760303363338</v>
      </c>
      <c r="F84" s="248">
        <v>1</v>
      </c>
      <c r="G84" s="248"/>
      <c r="H84" s="250">
        <f>'Order form (full)'!H51/2</f>
        <v>47.5</v>
      </c>
      <c r="I84" s="250">
        <f>G84*H84</f>
        <v>0</v>
      </c>
      <c r="K84" s="237"/>
      <c r="L84" s="237"/>
    </row>
    <row r="85" spans="1:12" s="9" customFormat="1" ht="15.95" customHeight="1" x14ac:dyDescent="0.15">
      <c r="A85" s="199"/>
      <c r="B85" s="251" t="s">
        <v>314</v>
      </c>
      <c r="C85" s="252" t="s">
        <v>340</v>
      </c>
      <c r="D85" s="253" t="s">
        <v>331</v>
      </c>
      <c r="E85" s="254">
        <v>3760303363413</v>
      </c>
      <c r="F85" s="253">
        <v>1</v>
      </c>
      <c r="G85" s="253"/>
      <c r="H85" s="255">
        <f>'Order form (full)'!H52/2</f>
        <v>47.5</v>
      </c>
      <c r="I85" s="255">
        <f t="shared" si="12"/>
        <v>0</v>
      </c>
      <c r="K85" s="237"/>
      <c r="L85" s="237"/>
    </row>
    <row r="86" spans="1:12" s="9" customFormat="1" ht="15.95" customHeight="1" x14ac:dyDescent="0.15">
      <c r="A86" s="199"/>
      <c r="B86" s="251" t="s">
        <v>314</v>
      </c>
      <c r="C86" s="252" t="s">
        <v>341</v>
      </c>
      <c r="D86" s="253" t="s">
        <v>332</v>
      </c>
      <c r="E86" s="254">
        <v>3760303363291</v>
      </c>
      <c r="F86" s="253">
        <v>1</v>
      </c>
      <c r="G86" s="253"/>
      <c r="H86" s="255">
        <f>'Order form (full)'!H53/2</f>
        <v>47.5</v>
      </c>
      <c r="I86" s="255">
        <f t="shared" si="12"/>
        <v>0</v>
      </c>
      <c r="K86" s="237"/>
      <c r="L86" s="237"/>
    </row>
    <row r="87" spans="1:12" s="9" customFormat="1" ht="15.95" customHeight="1" x14ac:dyDescent="0.15">
      <c r="A87" s="199"/>
      <c r="B87" s="251" t="s">
        <v>314</v>
      </c>
      <c r="C87" s="252" t="s">
        <v>351</v>
      </c>
      <c r="D87" s="253" t="s">
        <v>333</v>
      </c>
      <c r="E87" s="254">
        <v>3760303363178</v>
      </c>
      <c r="F87" s="253">
        <v>1</v>
      </c>
      <c r="G87" s="253"/>
      <c r="H87" s="255">
        <f>'Order form (full)'!H54/2</f>
        <v>47.5</v>
      </c>
      <c r="I87" s="255">
        <f t="shared" si="12"/>
        <v>0</v>
      </c>
    </row>
    <row r="88" spans="1:12" s="9" customFormat="1" ht="22.5" x14ac:dyDescent="0.15">
      <c r="A88" s="199"/>
      <c r="B88" s="178" t="s">
        <v>59</v>
      </c>
      <c r="C88" s="192"/>
      <c r="D88" s="192"/>
      <c r="E88" s="192"/>
      <c r="F88" s="190" t="s">
        <v>286</v>
      </c>
      <c r="G88" s="192"/>
      <c r="H88" s="192"/>
      <c r="I88" s="193"/>
    </row>
    <row r="89" spans="1:12" ht="15.95" customHeight="1" x14ac:dyDescent="0.15">
      <c r="A89" s="197"/>
      <c r="B89" s="13" t="s">
        <v>58</v>
      </c>
      <c r="C89" s="24" t="s">
        <v>290</v>
      </c>
      <c r="D89" s="15" t="s">
        <v>22</v>
      </c>
      <c r="E89" s="14">
        <v>3760303360399</v>
      </c>
      <c r="F89" s="14">
        <v>1</v>
      </c>
      <c r="G89" s="15"/>
      <c r="H89" s="16">
        <v>5</v>
      </c>
      <c r="I89" s="10">
        <f t="shared" ref="I89:I90" si="13">G89*H89</f>
        <v>0</v>
      </c>
      <c r="J89" s="22"/>
    </row>
    <row r="90" spans="1:12" ht="15.95" customHeight="1" x14ac:dyDescent="0.15">
      <c r="A90" s="197"/>
      <c r="B90" s="13" t="s">
        <v>58</v>
      </c>
      <c r="C90" s="13" t="s">
        <v>291</v>
      </c>
      <c r="D90" s="15" t="s">
        <v>26</v>
      </c>
      <c r="E90" s="14">
        <v>3760303360405</v>
      </c>
      <c r="F90" s="14">
        <v>1</v>
      </c>
      <c r="G90" s="15"/>
      <c r="H90" s="16">
        <v>5</v>
      </c>
      <c r="I90" s="189">
        <f t="shared" si="13"/>
        <v>0</v>
      </c>
    </row>
    <row r="91" spans="1:12" ht="22.5" x14ac:dyDescent="0.15">
      <c r="A91" s="197"/>
      <c r="B91" s="178" t="s">
        <v>60</v>
      </c>
      <c r="C91" s="192"/>
      <c r="D91" s="192"/>
      <c r="E91" s="192"/>
      <c r="F91" s="190" t="s">
        <v>286</v>
      </c>
      <c r="G91" s="192"/>
      <c r="H91" s="192"/>
      <c r="I91" s="193"/>
    </row>
    <row r="92" spans="1:12" ht="15.95" customHeight="1" x14ac:dyDescent="0.15">
      <c r="A92" s="197"/>
      <c r="B92" s="136" t="s">
        <v>52</v>
      </c>
      <c r="C92" s="136" t="s">
        <v>140</v>
      </c>
      <c r="D92" s="137" t="s">
        <v>61</v>
      </c>
      <c r="E92" s="42">
        <v>3770004394197</v>
      </c>
      <c r="F92" s="42">
        <v>10</v>
      </c>
      <c r="G92" s="139"/>
      <c r="H92" s="43">
        <v>13</v>
      </c>
      <c r="I92" s="43">
        <f t="shared" si="11"/>
        <v>0</v>
      </c>
      <c r="K92" s="23"/>
      <c r="L92" s="23"/>
    </row>
    <row r="93" spans="1:12" ht="15.95" customHeight="1" x14ac:dyDescent="0.15">
      <c r="A93" s="197"/>
      <c r="B93" s="136" t="s">
        <v>52</v>
      </c>
      <c r="C93" s="136" t="s">
        <v>141</v>
      </c>
      <c r="D93" s="137" t="s">
        <v>62</v>
      </c>
      <c r="E93" s="42">
        <v>3770004394203</v>
      </c>
      <c r="F93" s="42">
        <v>10</v>
      </c>
      <c r="G93" s="139"/>
      <c r="H93" s="135">
        <v>13</v>
      </c>
      <c r="I93" s="135">
        <f t="shared" si="11"/>
        <v>0</v>
      </c>
    </row>
    <row r="94" spans="1:12" ht="15.95" customHeight="1" x14ac:dyDescent="0.15">
      <c r="A94" s="197"/>
      <c r="B94" s="136" t="s">
        <v>52</v>
      </c>
      <c r="C94" s="136" t="s">
        <v>142</v>
      </c>
      <c r="D94" s="137" t="s">
        <v>63</v>
      </c>
      <c r="E94" s="42">
        <v>3770004394210</v>
      </c>
      <c r="F94" s="42">
        <v>10</v>
      </c>
      <c r="G94" s="139"/>
      <c r="H94" s="135">
        <v>13</v>
      </c>
      <c r="I94" s="135">
        <f t="shared" si="11"/>
        <v>0</v>
      </c>
    </row>
    <row r="95" spans="1:12" ht="15.95" customHeight="1" x14ac:dyDescent="0.15">
      <c r="A95" s="197"/>
      <c r="B95" s="208" t="s">
        <v>53</v>
      </c>
      <c r="C95" s="208" t="s">
        <v>143</v>
      </c>
      <c r="D95" s="209" t="s">
        <v>64</v>
      </c>
      <c r="E95" s="210">
        <v>3770004394227</v>
      </c>
      <c r="F95" s="210">
        <v>10</v>
      </c>
      <c r="G95" s="211"/>
      <c r="H95" s="212">
        <v>13</v>
      </c>
      <c r="I95" s="212">
        <f t="shared" si="11"/>
        <v>0</v>
      </c>
    </row>
    <row r="96" spans="1:12" ht="15.95" customHeight="1" x14ac:dyDescent="0.15">
      <c r="A96" s="197"/>
      <c r="B96" s="125" t="s">
        <v>231</v>
      </c>
      <c r="C96" s="125" t="s">
        <v>270</v>
      </c>
      <c r="D96" s="126" t="s">
        <v>271</v>
      </c>
      <c r="E96" s="46">
        <v>3760303362355</v>
      </c>
      <c r="F96" s="46">
        <v>10</v>
      </c>
      <c r="G96" s="128"/>
      <c r="H96" s="129">
        <v>13</v>
      </c>
      <c r="I96" s="129">
        <f t="shared" si="11"/>
        <v>0</v>
      </c>
    </row>
    <row r="97" spans="1:12" ht="15.95" customHeight="1" x14ac:dyDescent="0.15">
      <c r="A97" s="197"/>
      <c r="B97" s="125" t="s">
        <v>53</v>
      </c>
      <c r="C97" s="125" t="s">
        <v>144</v>
      </c>
      <c r="D97" s="126" t="s">
        <v>65</v>
      </c>
      <c r="E97" s="46">
        <v>3770004394234</v>
      </c>
      <c r="F97" s="46">
        <v>10</v>
      </c>
      <c r="G97" s="128"/>
      <c r="H97" s="129">
        <v>13</v>
      </c>
      <c r="I97" s="129">
        <f t="shared" si="11"/>
        <v>0</v>
      </c>
    </row>
    <row r="98" spans="1:12" ht="15.95" customHeight="1" x14ac:dyDescent="0.15">
      <c r="A98" s="197"/>
      <c r="B98" s="125" t="s">
        <v>53</v>
      </c>
      <c r="C98" s="125" t="s">
        <v>145</v>
      </c>
      <c r="D98" s="130" t="s">
        <v>66</v>
      </c>
      <c r="E98" s="131">
        <v>3770004394241</v>
      </c>
      <c r="F98" s="131">
        <v>10</v>
      </c>
      <c r="G98" s="148"/>
      <c r="H98" s="129">
        <v>13</v>
      </c>
      <c r="I98" s="47">
        <f t="shared" si="11"/>
        <v>0</v>
      </c>
    </row>
    <row r="99" spans="1:12" ht="15.95" customHeight="1" x14ac:dyDescent="0.15">
      <c r="A99" s="197"/>
      <c r="B99" s="108" t="s">
        <v>55</v>
      </c>
      <c r="C99" s="108" t="s">
        <v>156</v>
      </c>
      <c r="D99" s="109" t="s">
        <v>130</v>
      </c>
      <c r="E99" s="110">
        <v>3760303360122</v>
      </c>
      <c r="F99" s="114">
        <v>10</v>
      </c>
      <c r="G99" s="140"/>
      <c r="H99" s="113">
        <v>13</v>
      </c>
      <c r="I99" s="115">
        <f t="shared" si="11"/>
        <v>0</v>
      </c>
    </row>
    <row r="100" spans="1:12" ht="15.95" customHeight="1" x14ac:dyDescent="0.15">
      <c r="A100" s="197"/>
      <c r="B100" s="108" t="s">
        <v>55</v>
      </c>
      <c r="C100" s="108" t="s">
        <v>272</v>
      </c>
      <c r="D100" s="109" t="s">
        <v>157</v>
      </c>
      <c r="E100" s="110">
        <v>3760303361013</v>
      </c>
      <c r="F100" s="114">
        <v>10</v>
      </c>
      <c r="G100" s="140"/>
      <c r="H100" s="113">
        <v>13</v>
      </c>
      <c r="I100" s="115">
        <f t="shared" si="11"/>
        <v>0</v>
      </c>
    </row>
    <row r="101" spans="1:12" ht="15.95" customHeight="1" x14ac:dyDescent="0.15">
      <c r="A101" s="197"/>
      <c r="B101" s="108" t="s">
        <v>55</v>
      </c>
      <c r="C101" s="108" t="s">
        <v>273</v>
      </c>
      <c r="D101" s="109" t="s">
        <v>70</v>
      </c>
      <c r="E101" s="110">
        <v>3770004394678</v>
      </c>
      <c r="F101" s="114">
        <v>10</v>
      </c>
      <c r="G101" s="140"/>
      <c r="H101" s="113">
        <v>13</v>
      </c>
      <c r="I101" s="115">
        <f t="shared" si="11"/>
        <v>0</v>
      </c>
    </row>
    <row r="102" spans="1:12" ht="15.95" customHeight="1" x14ac:dyDescent="0.15">
      <c r="A102" s="197"/>
      <c r="B102" s="116" t="s">
        <v>54</v>
      </c>
      <c r="C102" s="116" t="s">
        <v>274</v>
      </c>
      <c r="D102" s="117" t="s">
        <v>67</v>
      </c>
      <c r="E102" s="50">
        <v>3770004394524</v>
      </c>
      <c r="F102" s="118">
        <v>10</v>
      </c>
      <c r="G102" s="141"/>
      <c r="H102" s="119">
        <v>13</v>
      </c>
      <c r="I102" s="120">
        <f t="shared" si="11"/>
        <v>0</v>
      </c>
    </row>
    <row r="103" spans="1:12" ht="15.95" customHeight="1" x14ac:dyDescent="0.15">
      <c r="A103" s="197"/>
      <c r="B103" s="116" t="s">
        <v>54</v>
      </c>
      <c r="C103" s="116" t="s">
        <v>146</v>
      </c>
      <c r="D103" s="117" t="s">
        <v>68</v>
      </c>
      <c r="E103" s="50">
        <v>3770004394616</v>
      </c>
      <c r="F103" s="118">
        <v>10</v>
      </c>
      <c r="G103" s="141"/>
      <c r="H103" s="119">
        <v>13</v>
      </c>
      <c r="I103" s="120">
        <f t="shared" si="11"/>
        <v>0</v>
      </c>
    </row>
    <row r="104" spans="1:12" ht="15.95" customHeight="1" x14ac:dyDescent="0.15">
      <c r="A104" s="197"/>
      <c r="B104" s="116" t="s">
        <v>54</v>
      </c>
      <c r="C104" s="116" t="s">
        <v>147</v>
      </c>
      <c r="D104" s="117" t="s">
        <v>69</v>
      </c>
      <c r="E104" s="50">
        <v>3770004394647</v>
      </c>
      <c r="F104" s="118">
        <v>10</v>
      </c>
      <c r="G104" s="141"/>
      <c r="H104" s="119">
        <v>13</v>
      </c>
      <c r="I104" s="120">
        <f t="shared" si="11"/>
        <v>0</v>
      </c>
    </row>
    <row r="105" spans="1:12" ht="15.95" customHeight="1" x14ac:dyDescent="0.15">
      <c r="A105" s="197"/>
      <c r="B105" s="97" t="s">
        <v>56</v>
      </c>
      <c r="C105" s="97" t="s">
        <v>275</v>
      </c>
      <c r="D105" s="98" t="s">
        <v>139</v>
      </c>
      <c r="E105" s="102">
        <v>3770004394760</v>
      </c>
      <c r="F105" s="62">
        <v>10</v>
      </c>
      <c r="G105" s="142"/>
      <c r="H105" s="63">
        <v>13</v>
      </c>
      <c r="I105" s="63">
        <f t="shared" si="11"/>
        <v>0</v>
      </c>
    </row>
    <row r="106" spans="1:12" ht="15.95" customHeight="1" x14ac:dyDescent="0.15">
      <c r="A106" s="197"/>
      <c r="B106" s="97" t="s">
        <v>56</v>
      </c>
      <c r="C106" s="97" t="s">
        <v>276</v>
      </c>
      <c r="D106" s="98" t="s">
        <v>71</v>
      </c>
      <c r="E106" s="102">
        <v>3770004394739</v>
      </c>
      <c r="F106" s="62">
        <v>10</v>
      </c>
      <c r="G106" s="142"/>
      <c r="H106" s="63">
        <v>13</v>
      </c>
      <c r="I106" s="63">
        <f t="shared" si="11"/>
        <v>0</v>
      </c>
    </row>
    <row r="107" spans="1:12" ht="15.95" customHeight="1" x14ac:dyDescent="0.15">
      <c r="A107" s="197"/>
      <c r="B107" s="97" t="s">
        <v>56</v>
      </c>
      <c r="C107" s="97" t="s">
        <v>277</v>
      </c>
      <c r="D107" s="98" t="s">
        <v>72</v>
      </c>
      <c r="E107" s="102">
        <v>3770004394708</v>
      </c>
      <c r="F107" s="62">
        <v>10</v>
      </c>
      <c r="G107" s="142"/>
      <c r="H107" s="63">
        <v>13</v>
      </c>
      <c r="I107" s="63">
        <f t="shared" si="11"/>
        <v>0</v>
      </c>
    </row>
    <row r="108" spans="1:12" ht="15.95" customHeight="1" x14ac:dyDescent="0.15">
      <c r="A108" s="197"/>
      <c r="B108" s="88" t="s">
        <v>57</v>
      </c>
      <c r="C108" s="88" t="s">
        <v>280</v>
      </c>
      <c r="D108" s="89" t="s">
        <v>75</v>
      </c>
      <c r="E108" s="90">
        <v>3770004394418</v>
      </c>
      <c r="F108" s="91">
        <v>10</v>
      </c>
      <c r="G108" s="144"/>
      <c r="H108" s="92">
        <v>13</v>
      </c>
      <c r="I108" s="92">
        <f t="shared" si="11"/>
        <v>0</v>
      </c>
    </row>
    <row r="109" spans="1:12" ht="15.95" customHeight="1" x14ac:dyDescent="0.15">
      <c r="A109" s="197"/>
      <c r="B109" s="203" t="s">
        <v>201</v>
      </c>
      <c r="C109" s="204" t="s">
        <v>282</v>
      </c>
      <c r="D109" s="205" t="s">
        <v>202</v>
      </c>
      <c r="E109" s="206">
        <v>3760303362379</v>
      </c>
      <c r="F109" s="206">
        <v>10</v>
      </c>
      <c r="G109" s="205"/>
      <c r="H109" s="207">
        <v>13</v>
      </c>
      <c r="I109" s="207">
        <f t="shared" si="11"/>
        <v>0</v>
      </c>
      <c r="J109" s="9"/>
      <c r="K109" s="9"/>
      <c r="L109" s="9"/>
    </row>
    <row r="110" spans="1:12" ht="15.95" customHeight="1" x14ac:dyDescent="0.15">
      <c r="A110" s="197"/>
      <c r="B110" s="203" t="s">
        <v>201</v>
      </c>
      <c r="C110" s="204" t="s">
        <v>363</v>
      </c>
      <c r="D110" s="205" t="s">
        <v>268</v>
      </c>
      <c r="E110" s="206">
        <v>3760303362959</v>
      </c>
      <c r="F110" s="206">
        <v>10</v>
      </c>
      <c r="G110" s="205"/>
      <c r="H110" s="207">
        <v>13</v>
      </c>
      <c r="I110" s="207">
        <f t="shared" si="11"/>
        <v>0</v>
      </c>
      <c r="J110" s="9"/>
      <c r="K110" s="237"/>
      <c r="L110" s="237"/>
    </row>
    <row r="111" spans="1:12" ht="15.95" customHeight="1" x14ac:dyDescent="0.15">
      <c r="A111" s="197"/>
      <c r="B111" s="177" t="s">
        <v>134</v>
      </c>
      <c r="C111" s="177" t="s">
        <v>283</v>
      </c>
      <c r="D111" s="200" t="s">
        <v>269</v>
      </c>
      <c r="E111" s="175">
        <v>3760303362430</v>
      </c>
      <c r="F111" s="175">
        <v>10</v>
      </c>
      <c r="G111" s="201"/>
      <c r="H111" s="176">
        <v>13</v>
      </c>
      <c r="I111" s="176">
        <f>G111*H111</f>
        <v>0</v>
      </c>
      <c r="J111" s="9"/>
      <c r="K111" s="237"/>
      <c r="L111" s="237"/>
    </row>
    <row r="112" spans="1:12" ht="15.95" customHeight="1" x14ac:dyDescent="0.15">
      <c r="A112" s="197"/>
      <c r="B112" s="177" t="s">
        <v>134</v>
      </c>
      <c r="C112" s="177" t="s">
        <v>407</v>
      </c>
      <c r="D112" s="200" t="s">
        <v>391</v>
      </c>
      <c r="E112" s="175">
        <v>3760303363123</v>
      </c>
      <c r="F112" s="175">
        <v>10</v>
      </c>
      <c r="G112" s="201"/>
      <c r="H112" s="176">
        <v>13</v>
      </c>
      <c r="I112" s="176">
        <f>G112*H112</f>
        <v>0</v>
      </c>
      <c r="J112" s="260"/>
      <c r="K112" s="261" t="s">
        <v>405</v>
      </c>
      <c r="L112" s="237"/>
    </row>
    <row r="113" spans="1:12" ht="15.95" customHeight="1" x14ac:dyDescent="0.15">
      <c r="A113" s="197"/>
      <c r="B113" s="241" t="s">
        <v>303</v>
      </c>
      <c r="C113" s="242" t="s">
        <v>344</v>
      </c>
      <c r="D113" s="243" t="s">
        <v>352</v>
      </c>
      <c r="E113" s="244">
        <v>3760303363383</v>
      </c>
      <c r="F113" s="243">
        <v>10</v>
      </c>
      <c r="G113" s="243"/>
      <c r="H113" s="245">
        <v>7.5</v>
      </c>
      <c r="I113" s="245">
        <f t="shared" ref="I113:I121" si="14">G113*H113</f>
        <v>0</v>
      </c>
      <c r="J113" s="9"/>
      <c r="K113" s="237"/>
      <c r="L113" s="237"/>
    </row>
    <row r="114" spans="1:12" ht="15.95" customHeight="1" x14ac:dyDescent="0.15">
      <c r="A114" s="197"/>
      <c r="B114" s="241" t="s">
        <v>303</v>
      </c>
      <c r="C114" s="242" t="s">
        <v>342</v>
      </c>
      <c r="D114" s="243" t="s">
        <v>353</v>
      </c>
      <c r="E114" s="244">
        <v>3760303363505</v>
      </c>
      <c r="F114" s="243">
        <v>10</v>
      </c>
      <c r="G114" s="243"/>
      <c r="H114" s="245">
        <v>7.5</v>
      </c>
      <c r="I114" s="245">
        <f t="shared" si="14"/>
        <v>0</v>
      </c>
      <c r="J114" s="9"/>
      <c r="K114" s="237"/>
      <c r="L114" s="237"/>
    </row>
    <row r="115" spans="1:12" ht="15.95" customHeight="1" x14ac:dyDescent="0.15">
      <c r="A115" s="197"/>
      <c r="B115" s="241" t="s">
        <v>303</v>
      </c>
      <c r="C115" s="242" t="s">
        <v>343</v>
      </c>
      <c r="D115" s="243" t="s">
        <v>354</v>
      </c>
      <c r="E115" s="244">
        <v>3760303363260</v>
      </c>
      <c r="F115" s="243">
        <v>10</v>
      </c>
      <c r="G115" s="243"/>
      <c r="H115" s="245">
        <v>7.5</v>
      </c>
      <c r="I115" s="245">
        <f t="shared" si="14"/>
        <v>0</v>
      </c>
      <c r="J115" s="9"/>
      <c r="K115" s="237"/>
      <c r="L115" s="237"/>
    </row>
    <row r="116" spans="1:12" ht="15.95" customHeight="1" x14ac:dyDescent="0.15">
      <c r="A116" s="197"/>
      <c r="B116" s="246" t="s">
        <v>309</v>
      </c>
      <c r="C116" s="247" t="s">
        <v>345</v>
      </c>
      <c r="D116" s="248" t="s">
        <v>355</v>
      </c>
      <c r="E116" s="249">
        <v>3760303363222</v>
      </c>
      <c r="F116" s="248">
        <v>10</v>
      </c>
      <c r="G116" s="248"/>
      <c r="H116" s="250">
        <v>7.5</v>
      </c>
      <c r="I116" s="250">
        <f t="shared" si="14"/>
        <v>0</v>
      </c>
      <c r="J116" s="9"/>
      <c r="K116" s="237"/>
      <c r="L116" s="237"/>
    </row>
    <row r="117" spans="1:12" ht="15.95" customHeight="1" x14ac:dyDescent="0.15">
      <c r="A117" s="197"/>
      <c r="B117" s="246" t="s">
        <v>309</v>
      </c>
      <c r="C117" s="247" t="s">
        <v>346</v>
      </c>
      <c r="D117" s="248" t="s">
        <v>356</v>
      </c>
      <c r="E117" s="249">
        <v>3760303363468</v>
      </c>
      <c r="F117" s="248">
        <v>10</v>
      </c>
      <c r="G117" s="248"/>
      <c r="H117" s="250">
        <v>7.5</v>
      </c>
      <c r="I117" s="250">
        <f t="shared" si="14"/>
        <v>0</v>
      </c>
      <c r="J117" s="9"/>
      <c r="K117" s="237"/>
      <c r="L117" s="237"/>
    </row>
    <row r="118" spans="1:12" ht="15.95" customHeight="1" x14ac:dyDescent="0.15">
      <c r="A118" s="197"/>
      <c r="B118" s="246" t="s">
        <v>309</v>
      </c>
      <c r="C118" s="247" t="s">
        <v>347</v>
      </c>
      <c r="D118" s="248" t="s">
        <v>357</v>
      </c>
      <c r="E118" s="249">
        <v>3760303363345</v>
      </c>
      <c r="F118" s="248">
        <v>10</v>
      </c>
      <c r="G118" s="248"/>
      <c r="H118" s="250">
        <v>7.5</v>
      </c>
      <c r="I118" s="250">
        <f t="shared" si="14"/>
        <v>0</v>
      </c>
      <c r="J118" s="9"/>
      <c r="K118" s="237"/>
      <c r="L118" s="237"/>
    </row>
    <row r="119" spans="1:12" ht="15.95" customHeight="1" x14ac:dyDescent="0.15">
      <c r="A119" s="197"/>
      <c r="B119" s="251" t="s">
        <v>314</v>
      </c>
      <c r="C119" s="252" t="s">
        <v>348</v>
      </c>
      <c r="D119" s="253" t="s">
        <v>358</v>
      </c>
      <c r="E119" s="254">
        <v>3760303363420</v>
      </c>
      <c r="F119" s="253">
        <v>10</v>
      </c>
      <c r="G119" s="253"/>
      <c r="H119" s="255">
        <v>7.5</v>
      </c>
      <c r="I119" s="255">
        <f t="shared" si="14"/>
        <v>0</v>
      </c>
      <c r="J119" s="9"/>
      <c r="K119" s="237"/>
      <c r="L119" s="237"/>
    </row>
    <row r="120" spans="1:12" ht="15.95" customHeight="1" x14ac:dyDescent="0.15">
      <c r="A120" s="197"/>
      <c r="B120" s="251" t="s">
        <v>314</v>
      </c>
      <c r="C120" s="252" t="s">
        <v>349</v>
      </c>
      <c r="D120" s="253" t="s">
        <v>359</v>
      </c>
      <c r="E120" s="254">
        <v>3760303363307</v>
      </c>
      <c r="F120" s="253">
        <v>10</v>
      </c>
      <c r="G120" s="253"/>
      <c r="H120" s="255">
        <v>7.5</v>
      </c>
      <c r="I120" s="255">
        <f t="shared" si="14"/>
        <v>0</v>
      </c>
      <c r="J120" s="9"/>
      <c r="K120" s="237"/>
      <c r="L120" s="237"/>
    </row>
    <row r="121" spans="1:12" ht="15.95" customHeight="1" x14ac:dyDescent="0.15">
      <c r="A121" s="197"/>
      <c r="B121" s="251" t="s">
        <v>314</v>
      </c>
      <c r="C121" s="252" t="s">
        <v>350</v>
      </c>
      <c r="D121" s="253" t="s">
        <v>360</v>
      </c>
      <c r="E121" s="254">
        <v>3760303363185</v>
      </c>
      <c r="F121" s="253">
        <v>10</v>
      </c>
      <c r="G121" s="253"/>
      <c r="H121" s="255">
        <v>7.5</v>
      </c>
      <c r="I121" s="255">
        <f t="shared" si="14"/>
        <v>0</v>
      </c>
      <c r="J121" s="9"/>
      <c r="K121" s="237"/>
      <c r="L121" s="237"/>
    </row>
    <row r="122" spans="1:12" ht="22.5" x14ac:dyDescent="0.15">
      <c r="A122" s="197"/>
      <c r="B122" s="179" t="s">
        <v>131</v>
      </c>
      <c r="C122" s="180"/>
      <c r="D122" s="180"/>
      <c r="E122" s="180"/>
      <c r="F122" s="190" t="s">
        <v>286</v>
      </c>
      <c r="G122" s="180"/>
      <c r="H122" s="180"/>
      <c r="I122" s="181"/>
    </row>
    <row r="123" spans="1:12" ht="15.95" customHeight="1" x14ac:dyDescent="0.15">
      <c r="A123" s="197"/>
      <c r="B123" s="132" t="s">
        <v>52</v>
      </c>
      <c r="C123" s="132" t="s">
        <v>238</v>
      </c>
      <c r="D123" s="133" t="s">
        <v>110</v>
      </c>
      <c r="E123" s="134">
        <v>3770004394784</v>
      </c>
      <c r="F123" s="134">
        <v>10</v>
      </c>
      <c r="G123" s="138"/>
      <c r="H123" s="135">
        <v>27</v>
      </c>
      <c r="I123" s="135">
        <f t="shared" ref="I123:I143" si="15">G123*H123</f>
        <v>0</v>
      </c>
    </row>
    <row r="124" spans="1:12" ht="15.95" customHeight="1" x14ac:dyDescent="0.15">
      <c r="A124" s="197"/>
      <c r="B124" s="136" t="s">
        <v>52</v>
      </c>
      <c r="C124" s="136" t="s">
        <v>239</v>
      </c>
      <c r="D124" s="137" t="s">
        <v>111</v>
      </c>
      <c r="E124" s="134">
        <v>3770004394791</v>
      </c>
      <c r="F124" s="42">
        <v>10</v>
      </c>
      <c r="G124" s="139"/>
      <c r="H124" s="135">
        <v>27</v>
      </c>
      <c r="I124" s="135">
        <f t="shared" si="15"/>
        <v>0</v>
      </c>
    </row>
    <row r="125" spans="1:12" ht="15.95" customHeight="1" x14ac:dyDescent="0.15">
      <c r="A125" s="197"/>
      <c r="B125" s="136" t="s">
        <v>52</v>
      </c>
      <c r="C125" s="136" t="s">
        <v>240</v>
      </c>
      <c r="D125" s="137" t="s">
        <v>112</v>
      </c>
      <c r="E125" s="134">
        <v>3770004394807</v>
      </c>
      <c r="F125" s="42">
        <v>10</v>
      </c>
      <c r="G125" s="139"/>
      <c r="H125" s="135">
        <v>27</v>
      </c>
      <c r="I125" s="135">
        <f t="shared" si="15"/>
        <v>0</v>
      </c>
    </row>
    <row r="126" spans="1:12" ht="15.95" customHeight="1" x14ac:dyDescent="0.15">
      <c r="A126" s="197"/>
      <c r="B126" s="125" t="s">
        <v>53</v>
      </c>
      <c r="C126" s="125" t="s">
        <v>241</v>
      </c>
      <c r="D126" s="126" t="s">
        <v>113</v>
      </c>
      <c r="E126" s="127">
        <v>3770004394814</v>
      </c>
      <c r="F126" s="46">
        <v>10</v>
      </c>
      <c r="G126" s="128"/>
      <c r="H126" s="129">
        <v>27</v>
      </c>
      <c r="I126" s="129">
        <f t="shared" si="15"/>
        <v>0</v>
      </c>
    </row>
    <row r="127" spans="1:12" ht="15.95" customHeight="1" x14ac:dyDescent="0.15">
      <c r="A127" s="197"/>
      <c r="B127" s="164" t="s">
        <v>231</v>
      </c>
      <c r="C127" s="125" t="s">
        <v>242</v>
      </c>
      <c r="D127" s="126" t="s">
        <v>205</v>
      </c>
      <c r="E127" s="127">
        <v>3760303362362</v>
      </c>
      <c r="F127" s="46">
        <v>10</v>
      </c>
      <c r="G127" s="128"/>
      <c r="H127" s="129">
        <v>27</v>
      </c>
      <c r="I127" s="129">
        <f t="shared" si="15"/>
        <v>0</v>
      </c>
    </row>
    <row r="128" spans="1:12" ht="15.95" customHeight="1" x14ac:dyDescent="0.15">
      <c r="A128" s="197"/>
      <c r="B128" s="125" t="s">
        <v>53</v>
      </c>
      <c r="C128" s="125" t="s">
        <v>243</v>
      </c>
      <c r="D128" s="126" t="s">
        <v>114</v>
      </c>
      <c r="E128" s="127">
        <v>3770004394838</v>
      </c>
      <c r="F128" s="46">
        <v>10</v>
      </c>
      <c r="G128" s="128"/>
      <c r="H128" s="129">
        <v>27</v>
      </c>
      <c r="I128" s="129">
        <f t="shared" si="15"/>
        <v>0</v>
      </c>
    </row>
    <row r="129" spans="1:12" ht="15.95" customHeight="1" x14ac:dyDescent="0.15">
      <c r="A129" s="197"/>
      <c r="B129" s="125" t="s">
        <v>53</v>
      </c>
      <c r="C129" s="125" t="s">
        <v>244</v>
      </c>
      <c r="D129" s="126" t="s">
        <v>115</v>
      </c>
      <c r="E129" s="127">
        <v>3770004394821</v>
      </c>
      <c r="F129" s="131">
        <v>10</v>
      </c>
      <c r="G129" s="148"/>
      <c r="H129" s="129">
        <v>27</v>
      </c>
      <c r="I129" s="47">
        <f t="shared" si="15"/>
        <v>0</v>
      </c>
    </row>
    <row r="130" spans="1:12" ht="15.95" customHeight="1" x14ac:dyDescent="0.15">
      <c r="A130" s="197"/>
      <c r="B130" s="108" t="s">
        <v>55</v>
      </c>
      <c r="C130" s="108" t="s">
        <v>172</v>
      </c>
      <c r="D130" s="109" t="s">
        <v>159</v>
      </c>
      <c r="E130" s="111">
        <v>3760303360580</v>
      </c>
      <c r="F130" s="114">
        <v>10</v>
      </c>
      <c r="G130" s="140"/>
      <c r="H130" s="113">
        <v>27</v>
      </c>
      <c r="I130" s="115">
        <f t="shared" si="15"/>
        <v>0</v>
      </c>
    </row>
    <row r="131" spans="1:12" ht="15.95" customHeight="1" x14ac:dyDescent="0.15">
      <c r="A131" s="197"/>
      <c r="B131" s="108" t="s">
        <v>55</v>
      </c>
      <c r="C131" s="108" t="s">
        <v>245</v>
      </c>
      <c r="D131" s="109" t="s">
        <v>158</v>
      </c>
      <c r="E131" s="111">
        <v>3760303361020</v>
      </c>
      <c r="F131" s="114">
        <v>10</v>
      </c>
      <c r="G131" s="140"/>
      <c r="H131" s="113">
        <v>27</v>
      </c>
      <c r="I131" s="115">
        <f t="shared" si="15"/>
        <v>0</v>
      </c>
    </row>
    <row r="132" spans="1:12" ht="15.95" customHeight="1" x14ac:dyDescent="0.15">
      <c r="A132" s="197"/>
      <c r="B132" s="108" t="s">
        <v>55</v>
      </c>
      <c r="C132" s="108" t="s">
        <v>246</v>
      </c>
      <c r="D132" s="109" t="s">
        <v>119</v>
      </c>
      <c r="E132" s="111">
        <v>3770004394951</v>
      </c>
      <c r="F132" s="114">
        <v>10</v>
      </c>
      <c r="G132" s="140"/>
      <c r="H132" s="113">
        <v>27</v>
      </c>
      <c r="I132" s="115">
        <f t="shared" ref="I132" si="16">G132*H132</f>
        <v>0</v>
      </c>
    </row>
    <row r="133" spans="1:12" ht="15.95" customHeight="1" x14ac:dyDescent="0.15">
      <c r="A133" s="197"/>
      <c r="B133" s="116" t="s">
        <v>54</v>
      </c>
      <c r="C133" s="116" t="s">
        <v>247</v>
      </c>
      <c r="D133" s="117" t="s">
        <v>116</v>
      </c>
      <c r="E133" s="122">
        <v>3770004394890</v>
      </c>
      <c r="F133" s="118">
        <v>10</v>
      </c>
      <c r="G133" s="141"/>
      <c r="H133" s="119">
        <v>27</v>
      </c>
      <c r="I133" s="120">
        <f t="shared" si="15"/>
        <v>0</v>
      </c>
    </row>
    <row r="134" spans="1:12" ht="15.95" customHeight="1" x14ac:dyDescent="0.15">
      <c r="A134" s="197"/>
      <c r="B134" s="116" t="s">
        <v>54</v>
      </c>
      <c r="C134" s="116" t="s">
        <v>248</v>
      </c>
      <c r="D134" s="117" t="s">
        <v>117</v>
      </c>
      <c r="E134" s="122">
        <v>3770004394906</v>
      </c>
      <c r="F134" s="118">
        <v>10</v>
      </c>
      <c r="G134" s="141"/>
      <c r="H134" s="119">
        <v>27</v>
      </c>
      <c r="I134" s="120">
        <f t="shared" si="15"/>
        <v>0</v>
      </c>
    </row>
    <row r="135" spans="1:12" ht="15.95" customHeight="1" x14ac:dyDescent="0.15">
      <c r="A135" s="197"/>
      <c r="B135" s="116" t="s">
        <v>54</v>
      </c>
      <c r="C135" s="116" t="s">
        <v>249</v>
      </c>
      <c r="D135" s="117" t="s">
        <v>118</v>
      </c>
      <c r="E135" s="122">
        <v>3770004394913</v>
      </c>
      <c r="F135" s="118">
        <v>10</v>
      </c>
      <c r="G135" s="141"/>
      <c r="H135" s="119">
        <v>27</v>
      </c>
      <c r="I135" s="120">
        <f t="shared" si="15"/>
        <v>0</v>
      </c>
    </row>
    <row r="136" spans="1:12" x14ac:dyDescent="0.15">
      <c r="A136" s="197"/>
      <c r="B136" s="97" t="s">
        <v>56</v>
      </c>
      <c r="C136" s="97" t="s">
        <v>250</v>
      </c>
      <c r="D136" s="98" t="s">
        <v>120</v>
      </c>
      <c r="E136" s="99">
        <v>3770004394968</v>
      </c>
      <c r="F136" s="62">
        <v>10</v>
      </c>
      <c r="G136" s="142"/>
      <c r="H136" s="101">
        <v>27</v>
      </c>
      <c r="I136" s="63">
        <f t="shared" si="15"/>
        <v>0</v>
      </c>
    </row>
    <row r="137" spans="1:12" ht="15" customHeight="1" x14ac:dyDescent="0.15">
      <c r="A137" s="197"/>
      <c r="B137" s="97" t="s">
        <v>56</v>
      </c>
      <c r="C137" s="97" t="s">
        <v>251</v>
      </c>
      <c r="D137" s="98" t="s">
        <v>121</v>
      </c>
      <c r="E137" s="99">
        <v>3770004394982</v>
      </c>
      <c r="F137" s="62">
        <v>10</v>
      </c>
      <c r="G137" s="142"/>
      <c r="H137" s="101">
        <v>27</v>
      </c>
      <c r="I137" s="63">
        <f t="shared" si="15"/>
        <v>0</v>
      </c>
    </row>
    <row r="138" spans="1:12" ht="15" customHeight="1" x14ac:dyDescent="0.15">
      <c r="A138" s="197"/>
      <c r="B138" s="97" t="s">
        <v>56</v>
      </c>
      <c r="C138" s="97" t="s">
        <v>148</v>
      </c>
      <c r="D138" s="98" t="s">
        <v>122</v>
      </c>
      <c r="E138" s="99">
        <v>3770004394975</v>
      </c>
      <c r="F138" s="62">
        <v>10</v>
      </c>
      <c r="G138" s="142"/>
      <c r="H138" s="101">
        <v>27</v>
      </c>
      <c r="I138" s="63">
        <f t="shared" si="15"/>
        <v>0</v>
      </c>
    </row>
    <row r="139" spans="1:12" ht="15" customHeight="1" x14ac:dyDescent="0.15">
      <c r="A139" s="197"/>
      <c r="B139" s="88" t="s">
        <v>57</v>
      </c>
      <c r="C139" s="88" t="s">
        <v>254</v>
      </c>
      <c r="D139" s="89" t="s">
        <v>125</v>
      </c>
      <c r="E139" s="66">
        <v>3760303360047</v>
      </c>
      <c r="F139" s="91">
        <v>10</v>
      </c>
      <c r="G139" s="144"/>
      <c r="H139" s="95">
        <v>27</v>
      </c>
      <c r="I139" s="92">
        <f t="shared" si="15"/>
        <v>0</v>
      </c>
    </row>
    <row r="140" spans="1:12" ht="15.75" customHeight="1" x14ac:dyDescent="0.15">
      <c r="A140" s="197"/>
      <c r="B140" s="203" t="s">
        <v>201</v>
      </c>
      <c r="C140" s="204" t="s">
        <v>255</v>
      </c>
      <c r="D140" s="205" t="s">
        <v>203</v>
      </c>
      <c r="E140" s="206">
        <v>3760303362553</v>
      </c>
      <c r="F140" s="206">
        <v>10</v>
      </c>
      <c r="G140" s="205"/>
      <c r="H140" s="207">
        <v>27</v>
      </c>
      <c r="I140" s="207">
        <f t="shared" si="15"/>
        <v>0</v>
      </c>
      <c r="J140" s="9"/>
      <c r="K140" s="9"/>
      <c r="L140" s="9"/>
    </row>
    <row r="141" spans="1:12" ht="15.75" customHeight="1" x14ac:dyDescent="0.15">
      <c r="A141" s="197"/>
      <c r="B141" s="203" t="s">
        <v>201</v>
      </c>
      <c r="C141" s="204" t="s">
        <v>364</v>
      </c>
      <c r="D141" s="205" t="s">
        <v>259</v>
      </c>
      <c r="E141" s="206">
        <v>3760303363529</v>
      </c>
      <c r="F141" s="206">
        <v>10</v>
      </c>
      <c r="G141" s="205"/>
      <c r="H141" s="207">
        <v>27</v>
      </c>
      <c r="I141" s="207">
        <f t="shared" si="15"/>
        <v>0</v>
      </c>
      <c r="J141" s="9"/>
      <c r="K141" s="237"/>
      <c r="L141" s="237"/>
    </row>
    <row r="142" spans="1:12" ht="15.75" customHeight="1" x14ac:dyDescent="0.15">
      <c r="A142" s="197"/>
      <c r="B142" s="177" t="s">
        <v>134</v>
      </c>
      <c r="C142" s="177" t="s">
        <v>256</v>
      </c>
      <c r="D142" s="200" t="s">
        <v>257</v>
      </c>
      <c r="E142" s="175">
        <v>3760303362393</v>
      </c>
      <c r="F142" s="175">
        <v>10</v>
      </c>
      <c r="G142" s="201"/>
      <c r="H142" s="176">
        <v>27</v>
      </c>
      <c r="I142" s="176">
        <f t="shared" ref="I142" si="17">G142*H142</f>
        <v>0</v>
      </c>
      <c r="J142" s="9"/>
      <c r="K142" s="9"/>
      <c r="L142" s="9"/>
    </row>
    <row r="143" spans="1:12" ht="15.75" customHeight="1" x14ac:dyDescent="0.15">
      <c r="A143" s="197"/>
      <c r="B143" s="177" t="s">
        <v>134</v>
      </c>
      <c r="C143" s="177" t="s">
        <v>408</v>
      </c>
      <c r="D143" s="200" t="s">
        <v>392</v>
      </c>
      <c r="E143" s="175">
        <v>3760303363093</v>
      </c>
      <c r="F143" s="175">
        <v>10</v>
      </c>
      <c r="G143" s="201"/>
      <c r="H143" s="176">
        <v>27</v>
      </c>
      <c r="I143" s="176">
        <f t="shared" si="15"/>
        <v>0</v>
      </c>
      <c r="J143" s="260"/>
      <c r="K143" s="261" t="s">
        <v>405</v>
      </c>
      <c r="L143" s="9"/>
    </row>
    <row r="144" spans="1:12" ht="22.5" x14ac:dyDescent="0.15">
      <c r="A144" s="197"/>
      <c r="B144" s="179" t="s">
        <v>94</v>
      </c>
      <c r="C144" s="180"/>
      <c r="D144" s="180"/>
      <c r="E144" s="180"/>
      <c r="F144" s="190" t="s">
        <v>286</v>
      </c>
      <c r="G144" s="180"/>
      <c r="H144" s="180"/>
      <c r="I144" s="181"/>
    </row>
    <row r="145" spans="1:12" ht="15.95" customHeight="1" x14ac:dyDescent="0.15">
      <c r="A145" s="197"/>
      <c r="B145" s="21" t="s">
        <v>76</v>
      </c>
      <c r="C145" s="21" t="s">
        <v>15</v>
      </c>
      <c r="D145" s="11" t="s">
        <v>16</v>
      </c>
      <c r="E145" s="5">
        <v>3760303360245</v>
      </c>
      <c r="F145" s="5">
        <v>1</v>
      </c>
      <c r="G145" s="147"/>
      <c r="H145" s="6">
        <v>5.5</v>
      </c>
      <c r="I145" s="6">
        <f>G145*H145</f>
        <v>0</v>
      </c>
    </row>
    <row r="146" spans="1:12" ht="15" customHeight="1" x14ac:dyDescent="0.15">
      <c r="A146" s="197"/>
      <c r="B146" s="13" t="s">
        <v>173</v>
      </c>
      <c r="C146" s="13" t="s">
        <v>193</v>
      </c>
      <c r="D146" s="4" t="s">
        <v>179</v>
      </c>
      <c r="E146" s="14">
        <v>3760303362003</v>
      </c>
      <c r="F146" s="5">
        <v>1</v>
      </c>
      <c r="G146" s="15"/>
      <c r="H146" s="19">
        <v>13.5</v>
      </c>
      <c r="I146" s="3">
        <f t="shared" ref="I146:I154" si="18">G146*H146</f>
        <v>0</v>
      </c>
    </row>
    <row r="147" spans="1:12" ht="15.95" customHeight="1" x14ac:dyDescent="0.15">
      <c r="A147" s="197"/>
      <c r="B147" s="13" t="s">
        <v>173</v>
      </c>
      <c r="C147" s="13" t="s">
        <v>393</v>
      </c>
      <c r="D147" s="4" t="s">
        <v>394</v>
      </c>
      <c r="E147" s="14">
        <v>3760303364861</v>
      </c>
      <c r="F147" s="5">
        <v>1</v>
      </c>
      <c r="G147" s="15"/>
      <c r="H147" s="19">
        <v>9</v>
      </c>
      <c r="I147" s="3">
        <f t="shared" si="18"/>
        <v>0</v>
      </c>
    </row>
    <row r="148" spans="1:12" ht="15.95" customHeight="1" x14ac:dyDescent="0.15">
      <c r="A148" s="197"/>
      <c r="B148" s="13" t="s">
        <v>173</v>
      </c>
      <c r="C148" s="13" t="s">
        <v>395</v>
      </c>
      <c r="D148" s="4" t="s">
        <v>396</v>
      </c>
      <c r="E148" s="14">
        <v>3760303364991</v>
      </c>
      <c r="F148" s="5">
        <v>1</v>
      </c>
      <c r="G148" s="15"/>
      <c r="H148" s="19">
        <v>0.1</v>
      </c>
      <c r="I148" s="3">
        <f t="shared" si="18"/>
        <v>0</v>
      </c>
    </row>
    <row r="149" spans="1:12" ht="15.95" customHeight="1" x14ac:dyDescent="0.15">
      <c r="A149" s="197"/>
      <c r="B149" s="239" t="s">
        <v>173</v>
      </c>
      <c r="C149" s="239" t="s">
        <v>371</v>
      </c>
      <c r="D149" s="4" t="s">
        <v>366</v>
      </c>
      <c r="E149" s="14">
        <v>3760303364847</v>
      </c>
      <c r="F149" s="5">
        <v>1</v>
      </c>
      <c r="G149" s="240"/>
      <c r="H149" s="19">
        <v>8.5</v>
      </c>
      <c r="I149" s="3">
        <f t="shared" si="18"/>
        <v>0</v>
      </c>
    </row>
    <row r="150" spans="1:12" ht="15.95" customHeight="1" x14ac:dyDescent="0.15">
      <c r="A150" s="197"/>
      <c r="B150" s="239" t="s">
        <v>173</v>
      </c>
      <c r="C150" s="239" t="s">
        <v>372</v>
      </c>
      <c r="D150" s="4" t="s">
        <v>367</v>
      </c>
      <c r="E150" s="14">
        <v>3760303364830</v>
      </c>
      <c r="F150" s="5">
        <v>1</v>
      </c>
      <c r="G150" s="240"/>
      <c r="H150" s="19">
        <v>8.5</v>
      </c>
      <c r="I150" s="3">
        <f t="shared" si="18"/>
        <v>0</v>
      </c>
    </row>
    <row r="151" spans="1:12" ht="15.95" customHeight="1" x14ac:dyDescent="0.15">
      <c r="A151" s="197"/>
      <c r="B151" s="239" t="s">
        <v>173</v>
      </c>
      <c r="C151" s="239" t="s">
        <v>373</v>
      </c>
      <c r="D151" s="4" t="s">
        <v>368</v>
      </c>
      <c r="E151" s="14">
        <v>3760303364823</v>
      </c>
      <c r="F151" s="5">
        <v>1</v>
      </c>
      <c r="G151" s="240"/>
      <c r="H151" s="19">
        <v>8.5</v>
      </c>
      <c r="I151" s="3">
        <f t="shared" si="18"/>
        <v>0</v>
      </c>
    </row>
    <row r="152" spans="1:12" ht="15.95" customHeight="1" x14ac:dyDescent="0.15">
      <c r="A152" s="197"/>
      <c r="B152" s="239" t="s">
        <v>173</v>
      </c>
      <c r="C152" s="239" t="s">
        <v>374</v>
      </c>
      <c r="D152" s="4" t="s">
        <v>369</v>
      </c>
      <c r="E152" s="14">
        <v>3760303364854</v>
      </c>
      <c r="F152" s="5">
        <v>1</v>
      </c>
      <c r="G152" s="240"/>
      <c r="H152" s="19">
        <v>10</v>
      </c>
      <c r="I152" s="3">
        <f t="shared" si="18"/>
        <v>0</v>
      </c>
    </row>
    <row r="153" spans="1:12" ht="15.95" customHeight="1" x14ac:dyDescent="0.15">
      <c r="A153" s="197"/>
      <c r="B153" s="239" t="s">
        <v>175</v>
      </c>
      <c r="C153" s="239" t="s">
        <v>375</v>
      </c>
      <c r="D153" s="4" t="s">
        <v>370</v>
      </c>
      <c r="E153" s="14">
        <v>3760303364878</v>
      </c>
      <c r="F153" s="5">
        <v>1</v>
      </c>
      <c r="G153" s="240"/>
      <c r="H153" s="19">
        <v>3</v>
      </c>
      <c r="I153" s="3">
        <f>G153*H153</f>
        <v>0</v>
      </c>
    </row>
    <row r="154" spans="1:12" ht="15.95" customHeight="1" x14ac:dyDescent="0.15">
      <c r="A154" s="197"/>
      <c r="B154" s="13" t="s">
        <v>175</v>
      </c>
      <c r="C154" s="13" t="s">
        <v>196</v>
      </c>
      <c r="D154" s="4" t="s">
        <v>176</v>
      </c>
      <c r="E154" s="14">
        <v>3760303361990</v>
      </c>
      <c r="F154" s="5">
        <v>1</v>
      </c>
      <c r="G154" s="15"/>
      <c r="H154" s="19">
        <v>2.5</v>
      </c>
      <c r="I154" s="3">
        <f t="shared" si="18"/>
        <v>0</v>
      </c>
    </row>
    <row r="155" spans="1:12" ht="15.95" customHeight="1" x14ac:dyDescent="0.15">
      <c r="A155" s="197"/>
      <c r="B155" s="13" t="s">
        <v>175</v>
      </c>
      <c r="C155" s="13" t="s">
        <v>365</v>
      </c>
      <c r="D155" s="4" t="s">
        <v>261</v>
      </c>
      <c r="E155" s="14">
        <v>3760303363543</v>
      </c>
      <c r="F155" s="14">
        <v>1</v>
      </c>
      <c r="G155" s="15"/>
      <c r="H155" s="19">
        <v>2.5</v>
      </c>
      <c r="I155" s="3">
        <f t="shared" ref="I155:I161" si="19">G155*H155</f>
        <v>0</v>
      </c>
      <c r="K155" s="237"/>
      <c r="L155" s="237"/>
    </row>
    <row r="156" spans="1:12" ht="15.95" customHeight="1" x14ac:dyDescent="0.15">
      <c r="A156" s="197"/>
      <c r="B156" s="13" t="s">
        <v>175</v>
      </c>
      <c r="C156" s="13" t="s">
        <v>264</v>
      </c>
      <c r="D156" s="4" t="s">
        <v>265</v>
      </c>
      <c r="E156" s="14">
        <v>3760303362911</v>
      </c>
      <c r="F156" s="14">
        <v>1</v>
      </c>
      <c r="G156" s="15"/>
      <c r="H156" s="19">
        <v>0.1</v>
      </c>
      <c r="I156" s="3">
        <f t="shared" si="19"/>
        <v>0</v>
      </c>
      <c r="K156" s="238"/>
      <c r="L156" s="238"/>
    </row>
    <row r="157" spans="1:12" ht="14.25" customHeight="1" x14ac:dyDescent="0.15">
      <c r="A157" s="197"/>
      <c r="B157" s="13" t="s">
        <v>77</v>
      </c>
      <c r="C157" s="13" t="s">
        <v>177</v>
      </c>
      <c r="D157" s="4" t="s">
        <v>151</v>
      </c>
      <c r="E157" s="14">
        <v>3760303360641</v>
      </c>
      <c r="F157" s="14">
        <v>1</v>
      </c>
      <c r="G157" s="15"/>
      <c r="H157" s="3">
        <v>20</v>
      </c>
      <c r="I157" s="3">
        <f t="shared" si="19"/>
        <v>0</v>
      </c>
    </row>
    <row r="158" spans="1:12" ht="15.95" customHeight="1" x14ac:dyDescent="0.15">
      <c r="A158" s="197"/>
      <c r="B158" s="13" t="s">
        <v>175</v>
      </c>
      <c r="C158" s="13" t="s">
        <v>409</v>
      </c>
      <c r="D158" s="4" t="s">
        <v>397</v>
      </c>
      <c r="E158" s="14">
        <v>3760303364694</v>
      </c>
      <c r="F158" s="14">
        <v>1</v>
      </c>
      <c r="G158" s="15"/>
      <c r="H158" s="19">
        <v>9</v>
      </c>
      <c r="I158" s="3">
        <f t="shared" si="19"/>
        <v>0</v>
      </c>
      <c r="J158" s="259"/>
      <c r="K158" s="259" t="s">
        <v>403</v>
      </c>
      <c r="L158" s="238"/>
    </row>
    <row r="159" spans="1:12" ht="15.95" customHeight="1" x14ac:dyDescent="0.15">
      <c r="A159" s="197"/>
      <c r="B159" s="13" t="s">
        <v>175</v>
      </c>
      <c r="C159" s="13" t="s">
        <v>410</v>
      </c>
      <c r="D159" s="4" t="s">
        <v>398</v>
      </c>
      <c r="E159" s="14">
        <v>3760303364984</v>
      </c>
      <c r="F159" s="14">
        <v>1</v>
      </c>
      <c r="G159" s="15"/>
      <c r="H159" s="19">
        <v>2.5</v>
      </c>
      <c r="I159" s="3">
        <f t="shared" si="19"/>
        <v>0</v>
      </c>
      <c r="J159" s="259"/>
      <c r="K159" s="259" t="s">
        <v>403</v>
      </c>
      <c r="L159" s="238"/>
    </row>
    <row r="160" spans="1:12" ht="15.95" customHeight="1" x14ac:dyDescent="0.15">
      <c r="A160" s="197"/>
      <c r="B160" s="13" t="s">
        <v>173</v>
      </c>
      <c r="C160" s="13" t="s">
        <v>411</v>
      </c>
      <c r="D160" s="4" t="s">
        <v>399</v>
      </c>
      <c r="E160" s="14">
        <v>3760303364892</v>
      </c>
      <c r="F160" s="14">
        <v>1</v>
      </c>
      <c r="G160" s="15"/>
      <c r="H160" s="19">
        <v>2.5</v>
      </c>
      <c r="I160" s="3">
        <f t="shared" si="19"/>
        <v>0</v>
      </c>
      <c r="J160" s="260"/>
      <c r="K160" s="261" t="s">
        <v>405</v>
      </c>
      <c r="L160" s="238"/>
    </row>
    <row r="161" spans="1:12" ht="15.95" customHeight="1" x14ac:dyDescent="0.15">
      <c r="A161" s="197"/>
      <c r="B161" s="13" t="s">
        <v>175</v>
      </c>
      <c r="C161" s="13" t="s">
        <v>412</v>
      </c>
      <c r="D161" s="4" t="s">
        <v>400</v>
      </c>
      <c r="E161" s="14">
        <v>3760303363086</v>
      </c>
      <c r="F161" s="14">
        <v>1</v>
      </c>
      <c r="G161" s="15"/>
      <c r="H161" s="19">
        <v>9</v>
      </c>
      <c r="I161" s="3">
        <f t="shared" si="19"/>
        <v>0</v>
      </c>
      <c r="J161" s="260"/>
      <c r="K161" s="261" t="s">
        <v>405</v>
      </c>
      <c r="L161" s="238"/>
    </row>
    <row r="162" spans="1:12" ht="15.95" customHeight="1" x14ac:dyDescent="0.15">
      <c r="B162" s="150"/>
      <c r="C162" s="150"/>
      <c r="D162" s="150"/>
      <c r="E162" s="150"/>
      <c r="F162" s="150"/>
      <c r="G162" s="150"/>
      <c r="H162" s="150"/>
      <c r="I162" s="150"/>
    </row>
    <row r="163" spans="1:12" ht="15.95" customHeight="1" x14ac:dyDescent="0.15">
      <c r="C163" s="17"/>
      <c r="D163" s="18"/>
      <c r="E163" s="8"/>
      <c r="F163" s="7"/>
      <c r="H163" s="32" t="s">
        <v>95</v>
      </c>
      <c r="I163" s="33">
        <f>M4</f>
        <v>0</v>
      </c>
      <c r="J163" s="72"/>
    </row>
    <row r="164" spans="1:12" ht="18" customHeight="1" x14ac:dyDescent="0.15">
      <c r="C164" s="17"/>
      <c r="D164" s="18"/>
      <c r="E164" s="8"/>
      <c r="F164" s="7"/>
      <c r="H164" s="36" t="s">
        <v>97</v>
      </c>
      <c r="I164" s="37">
        <f>M5</f>
        <v>0</v>
      </c>
    </row>
    <row r="165" spans="1:12" ht="15.95" customHeight="1" x14ac:dyDescent="0.15">
      <c r="C165" s="17"/>
      <c r="D165" s="18"/>
      <c r="E165" s="8"/>
      <c r="F165" s="7"/>
      <c r="H165" s="36" t="s">
        <v>96</v>
      </c>
      <c r="I165" s="37">
        <f>M6</f>
        <v>0</v>
      </c>
      <c r="J165" s="163"/>
    </row>
    <row r="166" spans="1:12" ht="15.95" customHeight="1" x14ac:dyDescent="0.15">
      <c r="C166" s="17"/>
      <c r="D166" s="18"/>
      <c r="E166" s="8"/>
      <c r="F166" s="7"/>
      <c r="H166" s="34" t="s">
        <v>98</v>
      </c>
      <c r="I166" s="35">
        <f>M7</f>
        <v>0</v>
      </c>
    </row>
    <row r="167" spans="1:12" ht="15.95" customHeight="1" x14ac:dyDescent="0.15">
      <c r="B167" s="278" t="s">
        <v>14</v>
      </c>
      <c r="C167" s="278"/>
      <c r="D167" s="278"/>
      <c r="E167" s="278"/>
      <c r="F167" s="278"/>
      <c r="G167" s="278"/>
      <c r="H167" s="278"/>
      <c r="I167" s="278"/>
    </row>
    <row r="168" spans="1:12" x14ac:dyDescent="0.15">
      <c r="B168" s="269" t="s">
        <v>17</v>
      </c>
      <c r="C168" s="269"/>
      <c r="D168" s="269"/>
      <c r="E168" s="269"/>
      <c r="F168" s="269"/>
      <c r="G168" s="269"/>
      <c r="H168" s="269"/>
      <c r="I168" s="269"/>
    </row>
    <row r="169" spans="1:12" x14ac:dyDescent="0.15">
      <c r="B169" s="270" t="s">
        <v>206</v>
      </c>
      <c r="C169" s="270"/>
      <c r="D169" s="270"/>
      <c r="E169" s="270"/>
      <c r="F169" s="270"/>
      <c r="G169" s="270"/>
      <c r="H169" s="270"/>
      <c r="I169" s="270"/>
    </row>
    <row r="170" spans="1:12" ht="15.95" customHeight="1" x14ac:dyDescent="0.15">
      <c r="B170" s="271" t="s">
        <v>207</v>
      </c>
      <c r="C170" s="271"/>
      <c r="D170" s="271"/>
      <c r="E170" s="271"/>
      <c r="F170" s="271"/>
      <c r="G170" s="271"/>
      <c r="H170" s="271"/>
      <c r="I170" s="271"/>
    </row>
    <row r="171" spans="1:12" ht="15.95" customHeight="1" thickBot="1" x14ac:dyDescent="0.2">
      <c r="B171" s="271" t="s">
        <v>208</v>
      </c>
      <c r="C171" s="271"/>
      <c r="D171" s="271"/>
      <c r="E171" s="271"/>
      <c r="F171" s="271"/>
      <c r="G171" s="271"/>
      <c r="H171" s="271"/>
      <c r="I171" s="271"/>
    </row>
    <row r="172" spans="1:12" x14ac:dyDescent="0.15">
      <c r="C172" s="264" t="s">
        <v>35</v>
      </c>
      <c r="D172" s="264"/>
      <c r="E172" s="264"/>
      <c r="F172" s="264"/>
      <c r="G172" s="264"/>
      <c r="H172" s="264"/>
      <c r="I172" s="264"/>
    </row>
    <row r="173" spans="1:12" x14ac:dyDescent="0.15">
      <c r="C173" s="263" t="s">
        <v>36</v>
      </c>
      <c r="D173" s="263"/>
      <c r="E173" s="263"/>
      <c r="F173" s="263"/>
      <c r="G173" s="263"/>
      <c r="H173" s="263"/>
      <c r="I173" s="263"/>
    </row>
    <row r="174" spans="1:12" x14ac:dyDescent="0.15">
      <c r="C174" s="263" t="s">
        <v>37</v>
      </c>
      <c r="D174" s="263"/>
      <c r="E174" s="263"/>
      <c r="F174" s="263"/>
      <c r="G174" s="263"/>
      <c r="H174" s="263"/>
      <c r="I174" s="263"/>
    </row>
  </sheetData>
  <autoFilter ref="B10:I161" xr:uid="{00000000-0001-0000-0000-000000000000}"/>
  <mergeCells count="15">
    <mergeCell ref="B1:I3"/>
    <mergeCell ref="C173:I173"/>
    <mergeCell ref="C174:I174"/>
    <mergeCell ref="C172:I172"/>
    <mergeCell ref="B5:D5"/>
    <mergeCell ref="B6:D6"/>
    <mergeCell ref="B9:D9"/>
    <mergeCell ref="B168:I168"/>
    <mergeCell ref="B169:I169"/>
    <mergeCell ref="B170:I170"/>
    <mergeCell ref="F5:I5"/>
    <mergeCell ref="F6:I6"/>
    <mergeCell ref="B171:I171"/>
    <mergeCell ref="B4:I4"/>
    <mergeCell ref="B167:I167"/>
  </mergeCells>
  <phoneticPr fontId="1" type="noConversion"/>
  <conditionalFormatting sqref="C12 C16:C22 C24:C54 C56:C87 C89:C90 C92:C121 C123:C143 C145:C161">
    <cfRule type="expression" dxfId="19" priority="15">
      <formula>$G12&lt;&gt;0</formula>
    </cfRule>
  </conditionalFormatting>
  <conditionalFormatting sqref="I165">
    <cfRule type="cellIs" dxfId="18" priority="20" operator="equal">
      <formula>0</formula>
    </cfRule>
    <cfRule type="cellIs" dxfId="17" priority="21" operator="lessThanOrEqual">
      <formula>$I$164</formula>
    </cfRule>
    <cfRule type="cellIs" dxfId="16" priority="23" operator="greaterThan">
      <formula>$I$164</formula>
    </cfRule>
  </conditionalFormatting>
  <conditionalFormatting sqref="L6">
    <cfRule type="containsBlanks" dxfId="15" priority="8">
      <formula>LEN(TRIM(L6))=0</formula>
    </cfRule>
    <cfRule type="cellIs" dxfId="14" priority="13" operator="greaterThan">
      <formula>0.11</formula>
    </cfRule>
    <cfRule type="cellIs" dxfId="13" priority="22" operator="between">
      <formula>0.1000000000001</formula>
      <formula>0.11</formula>
    </cfRule>
  </conditionalFormatting>
  <conditionalFormatting sqref="M6">
    <cfRule type="containsBlanks" priority="1">
      <formula>LEN(TRIM(M6))=0</formula>
    </cfRule>
    <cfRule type="cellIs" dxfId="12" priority="2" operator="greaterThan">
      <formula>$M$5</formula>
    </cfRule>
    <cfRule type="cellIs" dxfId="11" priority="3" operator="between">
      <formula>$M$5*1.10000001%</formula>
      <formula>$M$5*1.1%</formula>
    </cfRule>
    <cfRule type="cellIs" dxfId="10" priority="4" operator="lessThanOrEqual">
      <formula>$M$5</formula>
    </cfRule>
  </conditionalFormatting>
  <pageMargins left="0.33333333333333331" right="0.22222222222222221" top="0.51388888888888884" bottom="0.18055555555555555" header="0.19444444444444445" footer="9.7222222222222224E-2"/>
  <pageSetup paperSize="9" scale="6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0B14-978B-4196-B3F8-93DBFCC7D676}">
  <dimension ref="A1:M151"/>
  <sheetViews>
    <sheetView showGridLines="0" view="pageBreakPreview" zoomScale="60" zoomScaleNormal="80" zoomScalePageLayoutView="166" workbookViewId="0">
      <selection activeCell="C143" sqref="C143"/>
    </sheetView>
  </sheetViews>
  <sheetFormatPr defaultColWidth="10.734375" defaultRowHeight="12.75" x14ac:dyDescent="0.15"/>
  <cols>
    <col min="1" max="1" width="0.46875" style="1" customWidth="1"/>
    <col min="2" max="2" width="16.27734375" style="1" customWidth="1"/>
    <col min="3" max="3" width="39.9921875" style="1" bestFit="1" customWidth="1"/>
    <col min="4" max="4" width="12.50390625" style="1" bestFit="1" customWidth="1"/>
    <col min="5" max="5" width="16.16015625" style="1" customWidth="1"/>
    <col min="6" max="6" width="18.9921875" style="1" bestFit="1" customWidth="1"/>
    <col min="7" max="7" width="6.1328125" style="149" customWidth="1"/>
    <col min="8" max="8" width="18.875" style="1" bestFit="1" customWidth="1"/>
    <col min="9" max="9" width="11.796875" style="1" customWidth="1"/>
    <col min="10" max="10" width="1.1796875" style="1" customWidth="1"/>
    <col min="11" max="11" width="15.453125" style="1" bestFit="1" customWidth="1"/>
    <col min="12" max="12" width="7.1953125" style="1" bestFit="1" customWidth="1"/>
    <col min="13" max="16384" width="10.734375" style="1"/>
  </cols>
  <sheetData>
    <row r="1" spans="2:13" ht="12.95" customHeight="1" x14ac:dyDescent="0.15">
      <c r="B1" s="262"/>
      <c r="C1" s="262"/>
      <c r="D1" s="262"/>
      <c r="E1" s="262"/>
      <c r="F1" s="262"/>
      <c r="G1" s="262"/>
      <c r="H1" s="262"/>
      <c r="I1" s="262"/>
    </row>
    <row r="2" spans="2:13" ht="12.95" customHeight="1" x14ac:dyDescent="0.15">
      <c r="B2" s="262"/>
      <c r="C2" s="262"/>
      <c r="D2" s="262"/>
      <c r="E2" s="262"/>
      <c r="F2" s="262"/>
      <c r="G2" s="262"/>
      <c r="H2" s="262"/>
      <c r="I2" s="262"/>
    </row>
    <row r="3" spans="2:13" ht="12.95" customHeight="1" x14ac:dyDescent="0.15">
      <c r="B3" s="262"/>
      <c r="C3" s="262"/>
      <c r="D3" s="262"/>
      <c r="E3" s="262"/>
      <c r="F3" s="262"/>
      <c r="G3" s="262"/>
      <c r="H3" s="262"/>
      <c r="I3" s="262"/>
    </row>
    <row r="4" spans="2:13" ht="23.25" thickBot="1" x14ac:dyDescent="0.2">
      <c r="B4" s="276" t="s">
        <v>221</v>
      </c>
      <c r="C4" s="276"/>
      <c r="D4" s="276"/>
      <c r="E4" s="276"/>
      <c r="F4" s="276"/>
      <c r="G4" s="276"/>
      <c r="H4" s="276"/>
      <c r="I4" s="277"/>
      <c r="K4" s="191" t="s">
        <v>95</v>
      </c>
      <c r="L4" s="214">
        <f>SUM(G12,G14:G21,G23:G46)</f>
        <v>0</v>
      </c>
      <c r="M4" s="215">
        <f>SUM(I12,I14:I21,I23:I47)</f>
        <v>0</v>
      </c>
    </row>
    <row r="5" spans="2:13" hidden="1" x14ac:dyDescent="0.15">
      <c r="B5" s="265" t="s">
        <v>0</v>
      </c>
      <c r="C5" s="265"/>
      <c r="D5" s="266"/>
      <c r="E5" s="27" t="s">
        <v>1</v>
      </c>
      <c r="F5" s="272"/>
      <c r="G5" s="272"/>
      <c r="H5" s="272"/>
      <c r="I5" s="273"/>
      <c r="K5" s="213" t="s">
        <v>284</v>
      </c>
      <c r="L5" s="226">
        <f>F8</f>
        <v>0.1</v>
      </c>
      <c r="M5" s="216">
        <f>L5*M4</f>
        <v>0</v>
      </c>
    </row>
    <row r="6" spans="2:13" hidden="1" x14ac:dyDescent="0.15">
      <c r="B6" s="265" t="s">
        <v>222</v>
      </c>
      <c r="C6" s="265"/>
      <c r="D6" s="266"/>
      <c r="E6" s="28" t="s">
        <v>79</v>
      </c>
      <c r="F6" s="274"/>
      <c r="G6" s="274"/>
      <c r="H6" s="274"/>
      <c r="I6" s="275"/>
      <c r="K6" s="217" t="s">
        <v>96</v>
      </c>
      <c r="L6" s="234" t="str">
        <f>IFERROR(M6/M4,"")</f>
        <v/>
      </c>
      <c r="M6" s="233">
        <f>SUM(I49:I73,I75:I76,I78:I102,I104:I125,I127:I138)</f>
        <v>0</v>
      </c>
    </row>
    <row r="7" spans="2:13" ht="18" hidden="1" x14ac:dyDescent="0.15">
      <c r="B7" s="167" t="s">
        <v>2</v>
      </c>
      <c r="C7" s="167"/>
      <c r="D7" s="168"/>
      <c r="E7" s="28" t="s">
        <v>80</v>
      </c>
      <c r="F7" s="165"/>
      <c r="G7" s="165"/>
      <c r="H7" s="165"/>
      <c r="I7" s="166"/>
      <c r="K7" s="218" t="s">
        <v>98</v>
      </c>
      <c r="L7" s="219"/>
      <c r="M7" s="220">
        <f>M4</f>
        <v>0</v>
      </c>
    </row>
    <row r="8" spans="2:13" hidden="1" x14ac:dyDescent="0.15">
      <c r="B8" s="167" t="s">
        <v>4</v>
      </c>
      <c r="C8" s="167"/>
      <c r="D8" s="168"/>
      <c r="E8" s="27" t="s">
        <v>161</v>
      </c>
      <c r="F8" s="38">
        <v>0.1</v>
      </c>
      <c r="G8" s="30"/>
      <c r="H8" s="30"/>
      <c r="I8" s="31"/>
      <c r="K8" s="227" t="s">
        <v>288</v>
      </c>
      <c r="L8" s="228">
        <f>SUM(G49:G73)</f>
        <v>0</v>
      </c>
      <c r="M8" s="229" t="str">
        <f>IFERROR(SUM(G49:G73)/SUM(G14:G21,G23:G47),"")</f>
        <v/>
      </c>
    </row>
    <row r="9" spans="2:13" ht="13.5" hidden="1" thickBot="1" x14ac:dyDescent="0.2">
      <c r="B9" s="267" t="s">
        <v>5</v>
      </c>
      <c r="C9" s="267"/>
      <c r="D9" s="268"/>
      <c r="E9" s="29" t="s">
        <v>160</v>
      </c>
      <c r="F9" s="25">
        <v>2</v>
      </c>
      <c r="G9" s="25"/>
      <c r="H9" s="25"/>
      <c r="I9" s="39"/>
      <c r="K9" s="230" t="s">
        <v>289</v>
      </c>
      <c r="L9" s="231">
        <f>SUM(G78:G102,G104:G125)</f>
        <v>0</v>
      </c>
      <c r="M9" s="232" t="str">
        <f>IFERROR(SUM(G78:G102,G104:G125)/SUM(G14:G21,G23:G47),"")</f>
        <v/>
      </c>
    </row>
    <row r="10" spans="2:13" ht="24.95" customHeight="1" x14ac:dyDescent="0.15">
      <c r="B10" s="194" t="s">
        <v>45</v>
      </c>
      <c r="C10" s="195" t="s">
        <v>34</v>
      </c>
      <c r="D10" s="195" t="s">
        <v>6</v>
      </c>
      <c r="E10" s="195" t="s">
        <v>7</v>
      </c>
      <c r="F10" s="195" t="s">
        <v>285</v>
      </c>
      <c r="G10" s="195" t="s">
        <v>3</v>
      </c>
      <c r="H10" s="195" t="s">
        <v>223</v>
      </c>
      <c r="I10" s="196" t="s">
        <v>224</v>
      </c>
    </row>
    <row r="11" spans="2:13" ht="21.95" customHeight="1" x14ac:dyDescent="0.15">
      <c r="B11" s="183" t="s">
        <v>178</v>
      </c>
      <c r="C11" s="184"/>
      <c r="D11" s="184"/>
      <c r="E11" s="184"/>
      <c r="F11" s="184"/>
      <c r="G11" s="184"/>
      <c r="H11" s="184"/>
      <c r="I11" s="185"/>
    </row>
    <row r="12" spans="2:13" ht="21.95" customHeight="1" x14ac:dyDescent="0.15">
      <c r="B12" s="151" t="s">
        <v>178</v>
      </c>
      <c r="C12" s="169" t="s">
        <v>211</v>
      </c>
      <c r="D12" s="170" t="s">
        <v>212</v>
      </c>
      <c r="E12" s="152">
        <v>3760303362737</v>
      </c>
      <c r="F12" s="153">
        <v>100</v>
      </c>
      <c r="G12" s="170"/>
      <c r="H12" s="153">
        <f>F12/$F$9</f>
        <v>50</v>
      </c>
      <c r="I12" s="153">
        <f>G12*H12</f>
        <v>0</v>
      </c>
    </row>
    <row r="13" spans="2:13" ht="21.95" customHeight="1" x14ac:dyDescent="0.15">
      <c r="B13" s="171" t="s">
        <v>127</v>
      </c>
      <c r="C13" s="186"/>
      <c r="D13" s="186"/>
      <c r="E13" s="186"/>
      <c r="F13" s="186"/>
      <c r="G13" s="186"/>
      <c r="H13" s="186"/>
      <c r="I13" s="187"/>
    </row>
    <row r="14" spans="2:13" ht="15.95" customHeight="1" x14ac:dyDescent="0.15">
      <c r="B14" s="13" t="s">
        <v>52</v>
      </c>
      <c r="C14" s="24" t="s">
        <v>100</v>
      </c>
      <c r="D14" s="2" t="s">
        <v>51</v>
      </c>
      <c r="E14" s="14">
        <v>3770004394098</v>
      </c>
      <c r="F14" s="3">
        <v>130</v>
      </c>
      <c r="G14" s="2"/>
      <c r="H14" s="3">
        <f>F14/$F$9</f>
        <v>65</v>
      </c>
      <c r="I14" s="3">
        <f>G14*H14</f>
        <v>0</v>
      </c>
    </row>
    <row r="15" spans="2:13" ht="15.95" customHeight="1" x14ac:dyDescent="0.15">
      <c r="B15" s="13" t="s">
        <v>52</v>
      </c>
      <c r="C15" s="24" t="s">
        <v>101</v>
      </c>
      <c r="D15" s="2" t="s">
        <v>48</v>
      </c>
      <c r="E15" s="14">
        <v>3770004394104</v>
      </c>
      <c r="F15" s="3">
        <v>130</v>
      </c>
      <c r="G15" s="2"/>
      <c r="H15" s="3">
        <f t="shared" ref="H15:H21" si="0">F15/$F$9</f>
        <v>65</v>
      </c>
      <c r="I15" s="3">
        <f t="shared" ref="I15:I21" si="1">G15*H15</f>
        <v>0</v>
      </c>
    </row>
    <row r="16" spans="2:13" ht="15.95" customHeight="1" x14ac:dyDescent="0.15">
      <c r="B16" s="13" t="s">
        <v>53</v>
      </c>
      <c r="C16" s="24" t="s">
        <v>102</v>
      </c>
      <c r="D16" s="2" t="s">
        <v>46</v>
      </c>
      <c r="E16" s="14">
        <v>3770004394111</v>
      </c>
      <c r="F16" s="3">
        <v>130</v>
      </c>
      <c r="G16" s="2"/>
      <c r="H16" s="3">
        <f t="shared" si="0"/>
        <v>65</v>
      </c>
      <c r="I16" s="3">
        <f t="shared" si="1"/>
        <v>0</v>
      </c>
    </row>
    <row r="17" spans="2:9" ht="15.95" customHeight="1" x14ac:dyDescent="0.15">
      <c r="B17" s="13" t="s">
        <v>54</v>
      </c>
      <c r="C17" s="24" t="s">
        <v>132</v>
      </c>
      <c r="D17" s="2" t="s">
        <v>50</v>
      </c>
      <c r="E17" s="14">
        <v>3770004394128</v>
      </c>
      <c r="F17" s="3">
        <v>130</v>
      </c>
      <c r="G17" s="2"/>
      <c r="H17" s="3">
        <f t="shared" si="0"/>
        <v>65</v>
      </c>
      <c r="I17" s="3">
        <f t="shared" si="1"/>
        <v>0</v>
      </c>
    </row>
    <row r="18" spans="2:9" ht="15.95" customHeight="1" x14ac:dyDescent="0.15">
      <c r="B18" s="13" t="s">
        <v>54</v>
      </c>
      <c r="C18" s="24" t="s">
        <v>103</v>
      </c>
      <c r="D18" s="2" t="s">
        <v>49</v>
      </c>
      <c r="E18" s="14">
        <v>3760303360092</v>
      </c>
      <c r="F18" s="3">
        <v>130</v>
      </c>
      <c r="G18" s="2"/>
      <c r="H18" s="3">
        <f t="shared" si="0"/>
        <v>65</v>
      </c>
      <c r="I18" s="3">
        <f t="shared" si="1"/>
        <v>0</v>
      </c>
    </row>
    <row r="19" spans="2:9" ht="15.95" customHeight="1" x14ac:dyDescent="0.15">
      <c r="B19" s="13" t="s">
        <v>54</v>
      </c>
      <c r="C19" s="26" t="s">
        <v>133</v>
      </c>
      <c r="D19" s="2" t="s">
        <v>47</v>
      </c>
      <c r="E19" s="14">
        <v>3760303360108</v>
      </c>
      <c r="F19" s="3">
        <v>130</v>
      </c>
      <c r="G19" s="2"/>
      <c r="H19" s="3">
        <f t="shared" si="0"/>
        <v>65</v>
      </c>
      <c r="I19" s="3">
        <f t="shared" si="1"/>
        <v>0</v>
      </c>
    </row>
    <row r="20" spans="2:9" ht="15.95" customHeight="1" x14ac:dyDescent="0.15">
      <c r="B20" s="13" t="s">
        <v>55</v>
      </c>
      <c r="C20" s="26" t="s">
        <v>213</v>
      </c>
      <c r="D20" s="2" t="s">
        <v>214</v>
      </c>
      <c r="E20" s="14">
        <v>3760303362461</v>
      </c>
      <c r="F20" s="3">
        <v>160</v>
      </c>
      <c r="G20" s="2"/>
      <c r="H20" s="3">
        <f t="shared" si="0"/>
        <v>80</v>
      </c>
      <c r="I20" s="3">
        <f t="shared" si="1"/>
        <v>0</v>
      </c>
    </row>
    <row r="21" spans="2:9" ht="15.95" customHeight="1" x14ac:dyDescent="0.15">
      <c r="B21" s="13" t="s">
        <v>56</v>
      </c>
      <c r="C21" s="26" t="s">
        <v>215</v>
      </c>
      <c r="D21" s="2" t="s">
        <v>216</v>
      </c>
      <c r="E21" s="14">
        <v>3760303362065</v>
      </c>
      <c r="F21" s="3">
        <v>130</v>
      </c>
      <c r="G21" s="2"/>
      <c r="H21" s="3">
        <f t="shared" si="0"/>
        <v>65</v>
      </c>
      <c r="I21" s="3">
        <f t="shared" si="1"/>
        <v>0</v>
      </c>
    </row>
    <row r="22" spans="2:9" ht="21.95" customHeight="1" x14ac:dyDescent="0.15">
      <c r="B22" s="172" t="s">
        <v>128</v>
      </c>
      <c r="C22" s="188"/>
      <c r="D22" s="188"/>
      <c r="E22" s="188"/>
      <c r="F22" s="188"/>
      <c r="G22" s="188"/>
      <c r="H22" s="188"/>
      <c r="I22" s="182"/>
    </row>
    <row r="23" spans="2:9" ht="15.95" customHeight="1" x14ac:dyDescent="0.15">
      <c r="B23" s="136" t="s">
        <v>52</v>
      </c>
      <c r="C23" s="40" t="s">
        <v>8</v>
      </c>
      <c r="D23" s="41" t="s">
        <v>209</v>
      </c>
      <c r="E23" s="42">
        <v>3760303362812</v>
      </c>
      <c r="F23" s="43">
        <v>200</v>
      </c>
      <c r="G23" s="41"/>
      <c r="H23" s="43">
        <f t="shared" ref="H23:H45" si="2">F23/$F$9</f>
        <v>100</v>
      </c>
      <c r="I23" s="43">
        <f>G23*H23</f>
        <v>0</v>
      </c>
    </row>
    <row r="24" spans="2:9" ht="15.95" customHeight="1" x14ac:dyDescent="0.15">
      <c r="B24" s="136" t="s">
        <v>52</v>
      </c>
      <c r="C24" s="40" t="s">
        <v>9</v>
      </c>
      <c r="D24" s="41" t="s">
        <v>149</v>
      </c>
      <c r="E24" s="42">
        <v>3770004394012</v>
      </c>
      <c r="F24" s="43">
        <v>200</v>
      </c>
      <c r="G24" s="41"/>
      <c r="H24" s="43">
        <f t="shared" si="2"/>
        <v>100</v>
      </c>
      <c r="I24" s="43">
        <f t="shared" ref="I24:I47" si="3">G24*H24</f>
        <v>0</v>
      </c>
    </row>
    <row r="25" spans="2:9" ht="15.95" customHeight="1" x14ac:dyDescent="0.15">
      <c r="B25" s="136" t="s">
        <v>52</v>
      </c>
      <c r="C25" s="40" t="s">
        <v>10</v>
      </c>
      <c r="D25" s="41" t="s">
        <v>292</v>
      </c>
      <c r="E25" s="42">
        <v>3760303362850</v>
      </c>
      <c r="F25" s="43">
        <v>200</v>
      </c>
      <c r="G25" s="41"/>
      <c r="H25" s="43">
        <f t="shared" si="2"/>
        <v>100</v>
      </c>
      <c r="I25" s="43">
        <f t="shared" si="3"/>
        <v>0</v>
      </c>
    </row>
    <row r="26" spans="2:9" ht="15.95" customHeight="1" x14ac:dyDescent="0.15">
      <c r="B26" s="158" t="s">
        <v>53</v>
      </c>
      <c r="C26" s="154" t="s">
        <v>204</v>
      </c>
      <c r="D26" s="155" t="s">
        <v>183</v>
      </c>
      <c r="E26" s="156">
        <v>3770004394081</v>
      </c>
      <c r="F26" s="157">
        <v>250</v>
      </c>
      <c r="G26" s="155"/>
      <c r="H26" s="157">
        <f t="shared" si="2"/>
        <v>125</v>
      </c>
      <c r="I26" s="157">
        <f t="shared" si="3"/>
        <v>0</v>
      </c>
    </row>
    <row r="27" spans="2:9" ht="15.95" customHeight="1" x14ac:dyDescent="0.15">
      <c r="B27" s="125" t="s">
        <v>53</v>
      </c>
      <c r="C27" s="44" t="s">
        <v>11</v>
      </c>
      <c r="D27" s="45" t="s">
        <v>150</v>
      </c>
      <c r="E27" s="46">
        <v>3770004394036</v>
      </c>
      <c r="F27" s="47">
        <v>200</v>
      </c>
      <c r="G27" s="45"/>
      <c r="H27" s="47">
        <f t="shared" si="2"/>
        <v>100</v>
      </c>
      <c r="I27" s="47">
        <f t="shared" si="3"/>
        <v>0</v>
      </c>
    </row>
    <row r="28" spans="2:9" ht="15.95" customHeight="1" x14ac:dyDescent="0.15">
      <c r="B28" s="125" t="s">
        <v>53</v>
      </c>
      <c r="C28" s="44" t="s">
        <v>12</v>
      </c>
      <c r="D28" s="45" t="s">
        <v>293</v>
      </c>
      <c r="E28" s="46">
        <v>3760303362867</v>
      </c>
      <c r="F28" s="47">
        <v>200</v>
      </c>
      <c r="G28" s="45"/>
      <c r="H28" s="47">
        <f t="shared" si="2"/>
        <v>100</v>
      </c>
      <c r="I28" s="47">
        <f t="shared" si="3"/>
        <v>0</v>
      </c>
    </row>
    <row r="29" spans="2:9" ht="15.95" customHeight="1" x14ac:dyDescent="0.15">
      <c r="B29" s="125" t="s">
        <v>53</v>
      </c>
      <c r="C29" s="44" t="s">
        <v>13</v>
      </c>
      <c r="D29" s="45" t="s">
        <v>210</v>
      </c>
      <c r="E29" s="46">
        <v>3760303362744</v>
      </c>
      <c r="F29" s="47">
        <v>200</v>
      </c>
      <c r="G29" s="45"/>
      <c r="H29" s="47">
        <f t="shared" si="2"/>
        <v>100</v>
      </c>
      <c r="I29" s="47">
        <f t="shared" si="3"/>
        <v>0</v>
      </c>
    </row>
    <row r="30" spans="2:9" ht="15.75" customHeight="1" x14ac:dyDescent="0.15">
      <c r="B30" s="116" t="s">
        <v>54</v>
      </c>
      <c r="C30" s="48" t="s">
        <v>135</v>
      </c>
      <c r="D30" s="49" t="s">
        <v>99</v>
      </c>
      <c r="E30" s="50">
        <v>3770004394500</v>
      </c>
      <c r="F30" s="51">
        <v>200</v>
      </c>
      <c r="G30" s="49"/>
      <c r="H30" s="51">
        <f t="shared" si="2"/>
        <v>100</v>
      </c>
      <c r="I30" s="51">
        <f t="shared" si="3"/>
        <v>0</v>
      </c>
    </row>
    <row r="31" spans="2:9" ht="15.95" customHeight="1" x14ac:dyDescent="0.15">
      <c r="B31" s="116" t="s">
        <v>54</v>
      </c>
      <c r="C31" s="48" t="s">
        <v>296</v>
      </c>
      <c r="D31" s="49" t="s">
        <v>18</v>
      </c>
      <c r="E31" s="50">
        <v>3770004394593</v>
      </c>
      <c r="F31" s="51">
        <v>200</v>
      </c>
      <c r="G31" s="49"/>
      <c r="H31" s="51">
        <f t="shared" si="2"/>
        <v>100</v>
      </c>
      <c r="I31" s="51">
        <f t="shared" si="3"/>
        <v>0</v>
      </c>
    </row>
    <row r="32" spans="2:9" ht="15.75" customHeight="1" x14ac:dyDescent="0.15">
      <c r="B32" s="116" t="s">
        <v>54</v>
      </c>
      <c r="C32" s="48" t="s">
        <v>136</v>
      </c>
      <c r="D32" s="49" t="s">
        <v>20</v>
      </c>
      <c r="E32" s="50">
        <v>3770004394623</v>
      </c>
      <c r="F32" s="51">
        <v>200</v>
      </c>
      <c r="G32" s="49"/>
      <c r="H32" s="51">
        <f t="shared" si="2"/>
        <v>100</v>
      </c>
      <c r="I32" s="51">
        <f t="shared" si="3"/>
        <v>0</v>
      </c>
    </row>
    <row r="33" spans="1:12" ht="16.5" customHeight="1" x14ac:dyDescent="0.15">
      <c r="B33" s="108" t="s">
        <v>55</v>
      </c>
      <c r="C33" s="52" t="s">
        <v>152</v>
      </c>
      <c r="D33" s="53" t="s">
        <v>126</v>
      </c>
      <c r="E33" s="54">
        <v>3760303360115</v>
      </c>
      <c r="F33" s="55">
        <v>250</v>
      </c>
      <c r="G33" s="221"/>
      <c r="H33" s="55">
        <f t="shared" si="2"/>
        <v>125</v>
      </c>
      <c r="I33" s="55">
        <f t="shared" si="3"/>
        <v>0</v>
      </c>
    </row>
    <row r="34" spans="1:12" ht="16.5" customHeight="1" x14ac:dyDescent="0.15">
      <c r="B34" s="108" t="s">
        <v>55</v>
      </c>
      <c r="C34" s="52" t="s">
        <v>197</v>
      </c>
      <c r="D34" s="53" t="s">
        <v>153</v>
      </c>
      <c r="E34" s="54">
        <v>3760303360993</v>
      </c>
      <c r="F34" s="55">
        <v>250</v>
      </c>
      <c r="G34" s="221"/>
      <c r="H34" s="55">
        <f t="shared" si="2"/>
        <v>125</v>
      </c>
      <c r="I34" s="55">
        <f t="shared" si="3"/>
        <v>0</v>
      </c>
    </row>
    <row r="35" spans="1:12" ht="16.5" customHeight="1" x14ac:dyDescent="0.15">
      <c r="B35" s="103" t="s">
        <v>134</v>
      </c>
      <c r="C35" s="56" t="s">
        <v>27</v>
      </c>
      <c r="D35" s="57" t="s">
        <v>21</v>
      </c>
      <c r="E35" s="58">
        <v>3770004394654</v>
      </c>
      <c r="F35" s="59">
        <v>250</v>
      </c>
      <c r="G35" s="57"/>
      <c r="H35" s="59">
        <f t="shared" si="2"/>
        <v>125</v>
      </c>
      <c r="I35" s="59">
        <f t="shared" si="3"/>
        <v>0</v>
      </c>
    </row>
    <row r="36" spans="1:12" ht="16.5" customHeight="1" x14ac:dyDescent="0.15">
      <c r="B36" s="97" t="s">
        <v>56</v>
      </c>
      <c r="C36" s="60" t="s">
        <v>28</v>
      </c>
      <c r="D36" s="61" t="s">
        <v>23</v>
      </c>
      <c r="E36" s="62">
        <v>3770004394746</v>
      </c>
      <c r="F36" s="63">
        <v>200</v>
      </c>
      <c r="G36" s="61"/>
      <c r="H36" s="63">
        <f t="shared" si="2"/>
        <v>100</v>
      </c>
      <c r="I36" s="63">
        <f t="shared" si="3"/>
        <v>0</v>
      </c>
    </row>
    <row r="37" spans="1:12" ht="16.5" customHeight="1" x14ac:dyDescent="0.15">
      <c r="B37" s="97" t="s">
        <v>56</v>
      </c>
      <c r="C37" s="60" t="s">
        <v>29</v>
      </c>
      <c r="D37" s="61" t="s">
        <v>24</v>
      </c>
      <c r="E37" s="62">
        <v>3770004394715</v>
      </c>
      <c r="F37" s="63">
        <v>200</v>
      </c>
      <c r="G37" s="61"/>
      <c r="H37" s="63">
        <f t="shared" si="2"/>
        <v>100</v>
      </c>
      <c r="I37" s="63">
        <f t="shared" si="3"/>
        <v>0</v>
      </c>
    </row>
    <row r="38" spans="1:12" ht="16.5" customHeight="1" x14ac:dyDescent="0.15">
      <c r="B38" s="97" t="s">
        <v>56</v>
      </c>
      <c r="C38" s="60" t="s">
        <v>30</v>
      </c>
      <c r="D38" s="61" t="s">
        <v>25</v>
      </c>
      <c r="E38" s="62">
        <v>3770004394685</v>
      </c>
      <c r="F38" s="63">
        <v>200</v>
      </c>
      <c r="G38" s="61"/>
      <c r="H38" s="63">
        <f t="shared" si="2"/>
        <v>100</v>
      </c>
      <c r="I38" s="63">
        <f t="shared" si="3"/>
        <v>0</v>
      </c>
    </row>
    <row r="39" spans="1:12" ht="16.5" customHeight="1" x14ac:dyDescent="0.15">
      <c r="B39" s="85" t="s">
        <v>57</v>
      </c>
      <c r="C39" s="64" t="s">
        <v>104</v>
      </c>
      <c r="D39" s="65" t="s">
        <v>31</v>
      </c>
      <c r="E39" s="66">
        <v>3760303360009</v>
      </c>
      <c r="F39" s="67">
        <v>200</v>
      </c>
      <c r="G39" s="65"/>
      <c r="H39" s="67">
        <f t="shared" si="2"/>
        <v>100</v>
      </c>
      <c r="I39" s="67">
        <f t="shared" si="3"/>
        <v>0</v>
      </c>
    </row>
    <row r="40" spans="1:12" ht="16.5" customHeight="1" x14ac:dyDescent="0.15">
      <c r="B40" s="85" t="s">
        <v>57</v>
      </c>
      <c r="C40" s="64" t="s">
        <v>105</v>
      </c>
      <c r="D40" s="65" t="s">
        <v>32</v>
      </c>
      <c r="E40" s="66">
        <v>3760303360023</v>
      </c>
      <c r="F40" s="67">
        <v>200</v>
      </c>
      <c r="G40" s="65"/>
      <c r="H40" s="67">
        <f t="shared" si="2"/>
        <v>100</v>
      </c>
      <c r="I40" s="67">
        <f t="shared" si="3"/>
        <v>0</v>
      </c>
    </row>
    <row r="41" spans="1:12" ht="15.95" customHeight="1" x14ac:dyDescent="0.15">
      <c r="B41" s="85" t="s">
        <v>57</v>
      </c>
      <c r="C41" s="64" t="s">
        <v>106</v>
      </c>
      <c r="D41" s="65" t="s">
        <v>33</v>
      </c>
      <c r="E41" s="66">
        <v>3760303360016</v>
      </c>
      <c r="F41" s="67">
        <v>200</v>
      </c>
      <c r="G41" s="65"/>
      <c r="H41" s="67">
        <f t="shared" si="2"/>
        <v>100</v>
      </c>
      <c r="I41" s="67">
        <f t="shared" si="3"/>
        <v>0</v>
      </c>
    </row>
    <row r="42" spans="1:12" ht="15.95" customHeight="1" x14ac:dyDescent="0.15">
      <c r="B42" s="73" t="s">
        <v>162</v>
      </c>
      <c r="C42" s="68" t="s">
        <v>198</v>
      </c>
      <c r="D42" s="69" t="s">
        <v>163</v>
      </c>
      <c r="E42" s="70">
        <v>3760303361952</v>
      </c>
      <c r="F42" s="71">
        <v>200</v>
      </c>
      <c r="G42" s="69"/>
      <c r="H42" s="71">
        <f t="shared" si="2"/>
        <v>100</v>
      </c>
      <c r="I42" s="71">
        <f t="shared" si="3"/>
        <v>0</v>
      </c>
    </row>
    <row r="43" spans="1:12" ht="15.95" customHeight="1" x14ac:dyDescent="0.15">
      <c r="B43" s="73" t="s">
        <v>162</v>
      </c>
      <c r="C43" s="68" t="s">
        <v>199</v>
      </c>
      <c r="D43" s="69" t="s">
        <v>164</v>
      </c>
      <c r="E43" s="70">
        <v>3760303361921</v>
      </c>
      <c r="F43" s="71">
        <v>200</v>
      </c>
      <c r="G43" s="69"/>
      <c r="H43" s="71">
        <f t="shared" si="2"/>
        <v>100</v>
      </c>
      <c r="I43" s="71">
        <f t="shared" si="3"/>
        <v>0</v>
      </c>
    </row>
    <row r="44" spans="1:12" ht="15.95" customHeight="1" x14ac:dyDescent="0.15">
      <c r="B44" s="73" t="s">
        <v>162</v>
      </c>
      <c r="C44" s="68" t="s">
        <v>200</v>
      </c>
      <c r="D44" s="69" t="s">
        <v>165</v>
      </c>
      <c r="E44" s="70">
        <v>3760303361891</v>
      </c>
      <c r="F44" s="71">
        <v>200</v>
      </c>
      <c r="G44" s="69"/>
      <c r="H44" s="71">
        <f t="shared" si="2"/>
        <v>100</v>
      </c>
      <c r="I44" s="71">
        <f t="shared" si="3"/>
        <v>0</v>
      </c>
    </row>
    <row r="45" spans="1:12" s="20" customFormat="1" ht="15.95" customHeight="1" x14ac:dyDescent="0.15">
      <c r="B45" s="203" t="s">
        <v>201</v>
      </c>
      <c r="C45" s="204" t="s">
        <v>218</v>
      </c>
      <c r="D45" s="205" t="s">
        <v>190</v>
      </c>
      <c r="E45" s="206">
        <v>3760303362010</v>
      </c>
      <c r="F45" s="207">
        <v>250</v>
      </c>
      <c r="G45" s="205"/>
      <c r="H45" s="207">
        <f t="shared" si="2"/>
        <v>125</v>
      </c>
      <c r="I45" s="207">
        <f t="shared" si="3"/>
        <v>0</v>
      </c>
    </row>
    <row r="46" spans="1:12" s="20" customFormat="1" ht="15.95" customHeight="1" x14ac:dyDescent="0.15">
      <c r="B46" s="203" t="s">
        <v>201</v>
      </c>
      <c r="C46" s="204" t="s">
        <v>297</v>
      </c>
      <c r="D46" s="205" t="s">
        <v>217</v>
      </c>
      <c r="E46" s="206">
        <v>3760303362942</v>
      </c>
      <c r="F46" s="207">
        <v>250</v>
      </c>
      <c r="G46" s="205"/>
      <c r="H46" s="207">
        <v>50</v>
      </c>
      <c r="I46" s="207">
        <f t="shared" si="3"/>
        <v>0</v>
      </c>
      <c r="K46" s="202" t="s">
        <v>237</v>
      </c>
      <c r="L46" s="202"/>
    </row>
    <row r="47" spans="1:12" s="20" customFormat="1" ht="15.95" customHeight="1" x14ac:dyDescent="0.15">
      <c r="B47" s="177" t="s">
        <v>134</v>
      </c>
      <c r="C47" s="173" t="s">
        <v>219</v>
      </c>
      <c r="D47" s="174" t="s">
        <v>220</v>
      </c>
      <c r="E47" s="175">
        <v>3760303362409</v>
      </c>
      <c r="F47" s="176">
        <v>200</v>
      </c>
      <c r="G47" s="174"/>
      <c r="H47" s="176">
        <v>50</v>
      </c>
      <c r="I47" s="176">
        <f t="shared" si="3"/>
        <v>0</v>
      </c>
    </row>
    <row r="48" spans="1:12" ht="21.95" customHeight="1" x14ac:dyDescent="0.25">
      <c r="A48" s="197"/>
      <c r="B48" s="222" t="s">
        <v>287</v>
      </c>
      <c r="C48" s="223"/>
      <c r="D48" s="223"/>
      <c r="E48" s="223"/>
      <c r="F48" s="224" t="s">
        <v>286</v>
      </c>
      <c r="G48" s="223"/>
      <c r="H48" s="223"/>
      <c r="I48" s="225"/>
    </row>
    <row r="49" spans="1:9" ht="15.95" customHeight="1" x14ac:dyDescent="0.15">
      <c r="A49" s="197"/>
      <c r="B49" s="132" t="s">
        <v>52</v>
      </c>
      <c r="C49" s="132" t="s">
        <v>38</v>
      </c>
      <c r="D49" s="138" t="s">
        <v>230</v>
      </c>
      <c r="E49" s="134">
        <v>3760303362836</v>
      </c>
      <c r="F49" s="134">
        <v>1</v>
      </c>
      <c r="G49" s="138"/>
      <c r="H49" s="135">
        <f>listino!H23/2</f>
        <v>50</v>
      </c>
      <c r="I49" s="135">
        <f>G49*H49</f>
        <v>0</v>
      </c>
    </row>
    <row r="50" spans="1:9" ht="15.95" customHeight="1" x14ac:dyDescent="0.15">
      <c r="A50" s="197"/>
      <c r="B50" s="136" t="s">
        <v>52</v>
      </c>
      <c r="C50" s="136" t="s">
        <v>39</v>
      </c>
      <c r="D50" s="139" t="s">
        <v>81</v>
      </c>
      <c r="E50" s="42">
        <v>3770004394142</v>
      </c>
      <c r="F50" s="134">
        <v>1</v>
      </c>
      <c r="G50" s="139"/>
      <c r="H50" s="135">
        <f>listino!H24/2</f>
        <v>50</v>
      </c>
      <c r="I50" s="43">
        <f t="shared" ref="I50:I102" si="4">G50*H50</f>
        <v>0</v>
      </c>
    </row>
    <row r="51" spans="1:9" ht="15.95" customHeight="1" x14ac:dyDescent="0.15">
      <c r="A51" s="197"/>
      <c r="B51" s="136" t="s">
        <v>52</v>
      </c>
      <c r="C51" s="136" t="s">
        <v>40</v>
      </c>
      <c r="D51" s="137" t="s">
        <v>82</v>
      </c>
      <c r="E51" s="42">
        <v>3770004394159</v>
      </c>
      <c r="F51" s="134">
        <v>1</v>
      </c>
      <c r="G51" s="139"/>
      <c r="H51" s="135">
        <f>listino!H25/2</f>
        <v>50</v>
      </c>
      <c r="I51" s="43">
        <f t="shared" si="4"/>
        <v>0</v>
      </c>
    </row>
    <row r="52" spans="1:9" ht="15.95" customHeight="1" x14ac:dyDescent="0.15">
      <c r="A52" s="197"/>
      <c r="B52" s="158" t="s">
        <v>231</v>
      </c>
      <c r="C52" s="158" t="s">
        <v>225</v>
      </c>
      <c r="D52" s="159" t="s">
        <v>192</v>
      </c>
      <c r="E52" s="156">
        <v>3770004394074</v>
      </c>
      <c r="F52" s="160">
        <v>1</v>
      </c>
      <c r="G52" s="161"/>
      <c r="H52" s="162">
        <f>listino!H26/2</f>
        <v>62.5</v>
      </c>
      <c r="I52" s="157">
        <f>G52*H52</f>
        <v>0</v>
      </c>
    </row>
    <row r="53" spans="1:9" ht="15.95" customHeight="1" x14ac:dyDescent="0.15">
      <c r="A53" s="197"/>
      <c r="B53" s="125" t="s">
        <v>53</v>
      </c>
      <c r="C53" s="125" t="s">
        <v>41</v>
      </c>
      <c r="D53" s="126" t="s">
        <v>83</v>
      </c>
      <c r="E53" s="46">
        <v>3770004394166</v>
      </c>
      <c r="F53" s="127">
        <v>1</v>
      </c>
      <c r="G53" s="128"/>
      <c r="H53" s="129">
        <f>listino!H27/2</f>
        <v>50</v>
      </c>
      <c r="I53" s="47">
        <f t="shared" si="4"/>
        <v>0</v>
      </c>
    </row>
    <row r="54" spans="1:9" ht="15.95" customHeight="1" x14ac:dyDescent="0.15">
      <c r="A54" s="197"/>
      <c r="B54" s="125" t="s">
        <v>53</v>
      </c>
      <c r="C54" s="125" t="s">
        <v>42</v>
      </c>
      <c r="D54" s="126" t="s">
        <v>232</v>
      </c>
      <c r="E54" s="46">
        <v>3760303362881</v>
      </c>
      <c r="F54" s="127">
        <v>1</v>
      </c>
      <c r="G54" s="128"/>
      <c r="H54" s="129">
        <f>listino!H28/2</f>
        <v>50</v>
      </c>
      <c r="I54" s="47">
        <f t="shared" si="4"/>
        <v>0</v>
      </c>
    </row>
    <row r="55" spans="1:9" ht="15.95" customHeight="1" x14ac:dyDescent="0.15">
      <c r="A55" s="197"/>
      <c r="B55" s="125" t="s">
        <v>53</v>
      </c>
      <c r="C55" s="125" t="s">
        <v>43</v>
      </c>
      <c r="D55" s="126" t="s">
        <v>233</v>
      </c>
      <c r="E55" s="46">
        <v>3760303362829</v>
      </c>
      <c r="F55" s="127">
        <v>1</v>
      </c>
      <c r="G55" s="128"/>
      <c r="H55" s="129">
        <f>listino!H29/2</f>
        <v>50</v>
      </c>
      <c r="I55" s="47">
        <f t="shared" si="4"/>
        <v>0</v>
      </c>
    </row>
    <row r="56" spans="1:9" s="12" customFormat="1" ht="15.95" customHeight="1" x14ac:dyDescent="0.15">
      <c r="A56" s="198"/>
      <c r="B56" s="116" t="s">
        <v>54</v>
      </c>
      <c r="C56" s="116" t="s">
        <v>137</v>
      </c>
      <c r="D56" s="117" t="s">
        <v>84</v>
      </c>
      <c r="E56" s="121">
        <v>3770004394517</v>
      </c>
      <c r="F56" s="122">
        <v>1</v>
      </c>
      <c r="G56" s="124"/>
      <c r="H56" s="119">
        <f>listino!H30/2</f>
        <v>50</v>
      </c>
      <c r="I56" s="123">
        <f t="shared" si="4"/>
        <v>0</v>
      </c>
    </row>
    <row r="57" spans="1:9" ht="15.75" customHeight="1" x14ac:dyDescent="0.15">
      <c r="A57" s="197"/>
      <c r="B57" s="116" t="s">
        <v>54</v>
      </c>
      <c r="C57" s="116" t="s">
        <v>44</v>
      </c>
      <c r="D57" s="117" t="s">
        <v>85</v>
      </c>
      <c r="E57" s="50">
        <v>3770004394609</v>
      </c>
      <c r="F57" s="122">
        <v>1</v>
      </c>
      <c r="G57" s="124"/>
      <c r="H57" s="119">
        <f>listino!H31/2</f>
        <v>50</v>
      </c>
      <c r="I57" s="123">
        <f t="shared" si="4"/>
        <v>0</v>
      </c>
    </row>
    <row r="58" spans="1:9" ht="15.75" customHeight="1" x14ac:dyDescent="0.15">
      <c r="A58" s="197"/>
      <c r="B58" s="116" t="s">
        <v>54</v>
      </c>
      <c r="C58" s="116" t="s">
        <v>138</v>
      </c>
      <c r="D58" s="117" t="s">
        <v>86</v>
      </c>
      <c r="E58" s="50">
        <v>3770004394630</v>
      </c>
      <c r="F58" s="122">
        <v>1</v>
      </c>
      <c r="G58" s="124"/>
      <c r="H58" s="119">
        <f>listino!H32/2</f>
        <v>50</v>
      </c>
      <c r="I58" s="123">
        <f t="shared" si="4"/>
        <v>0</v>
      </c>
    </row>
    <row r="59" spans="1:9" ht="15.75" customHeight="1" x14ac:dyDescent="0.15">
      <c r="A59" s="197"/>
      <c r="B59" s="108" t="s">
        <v>55</v>
      </c>
      <c r="C59" s="108" t="s">
        <v>154</v>
      </c>
      <c r="D59" s="109" t="s">
        <v>129</v>
      </c>
      <c r="E59" s="110">
        <v>3760303360139</v>
      </c>
      <c r="F59" s="111">
        <v>1</v>
      </c>
      <c r="G59" s="112"/>
      <c r="H59" s="113">
        <f>listino!H33/2</f>
        <v>62.5</v>
      </c>
      <c r="I59" s="55">
        <f t="shared" si="4"/>
        <v>0</v>
      </c>
    </row>
    <row r="60" spans="1:9" ht="15.75" customHeight="1" x14ac:dyDescent="0.15">
      <c r="A60" s="197"/>
      <c r="B60" s="108" t="s">
        <v>55</v>
      </c>
      <c r="C60" s="108" t="s">
        <v>189</v>
      </c>
      <c r="D60" s="109" t="s">
        <v>155</v>
      </c>
      <c r="E60" s="110">
        <v>3760303361006</v>
      </c>
      <c r="F60" s="111">
        <v>1</v>
      </c>
      <c r="G60" s="112"/>
      <c r="H60" s="113">
        <f>listino!H34/2</f>
        <v>62.5</v>
      </c>
      <c r="I60" s="55">
        <f t="shared" si="4"/>
        <v>0</v>
      </c>
    </row>
    <row r="61" spans="1:9" ht="15.75" customHeight="1" x14ac:dyDescent="0.15">
      <c r="A61" s="197"/>
      <c r="B61" s="103" t="s">
        <v>55</v>
      </c>
      <c r="C61" s="103" t="s">
        <v>78</v>
      </c>
      <c r="D61" s="104" t="s">
        <v>87</v>
      </c>
      <c r="E61" s="58">
        <v>3770004394661</v>
      </c>
      <c r="F61" s="105">
        <v>1</v>
      </c>
      <c r="G61" s="106"/>
      <c r="H61" s="107">
        <f>listino!H35/2</f>
        <v>62.5</v>
      </c>
      <c r="I61" s="59">
        <f t="shared" si="4"/>
        <v>0</v>
      </c>
    </row>
    <row r="62" spans="1:9" ht="15.75" customHeight="1" x14ac:dyDescent="0.15">
      <c r="A62" s="197"/>
      <c r="B62" s="97" t="s">
        <v>56</v>
      </c>
      <c r="C62" s="97" t="s">
        <v>234</v>
      </c>
      <c r="D62" s="98" t="s">
        <v>88</v>
      </c>
      <c r="E62" s="62">
        <v>3770004394753</v>
      </c>
      <c r="F62" s="99">
        <v>1</v>
      </c>
      <c r="G62" s="100"/>
      <c r="H62" s="101">
        <f>listino!H36/2</f>
        <v>50</v>
      </c>
      <c r="I62" s="63">
        <f t="shared" si="4"/>
        <v>0</v>
      </c>
    </row>
    <row r="63" spans="1:9" ht="15.75" customHeight="1" x14ac:dyDescent="0.15">
      <c r="A63" s="197"/>
      <c r="B63" s="97" t="s">
        <v>56</v>
      </c>
      <c r="C63" s="97" t="s">
        <v>235</v>
      </c>
      <c r="D63" s="98" t="s">
        <v>89</v>
      </c>
      <c r="E63" s="62">
        <v>3770004394722</v>
      </c>
      <c r="F63" s="99">
        <v>1</v>
      </c>
      <c r="G63" s="100"/>
      <c r="H63" s="101">
        <f>listino!H37/2</f>
        <v>50</v>
      </c>
      <c r="I63" s="63">
        <f t="shared" si="4"/>
        <v>0</v>
      </c>
    </row>
    <row r="64" spans="1:9" ht="15.75" customHeight="1" x14ac:dyDescent="0.15">
      <c r="A64" s="197"/>
      <c r="B64" s="97" t="s">
        <v>56</v>
      </c>
      <c r="C64" s="97" t="s">
        <v>236</v>
      </c>
      <c r="D64" s="98" t="s">
        <v>90</v>
      </c>
      <c r="E64" s="62">
        <v>3770004394692</v>
      </c>
      <c r="F64" s="99">
        <v>1</v>
      </c>
      <c r="G64" s="100"/>
      <c r="H64" s="101">
        <f>listino!H38/2</f>
        <v>50</v>
      </c>
      <c r="I64" s="63">
        <f t="shared" si="4"/>
        <v>0</v>
      </c>
    </row>
    <row r="65" spans="1:12" ht="15" customHeight="1" x14ac:dyDescent="0.15">
      <c r="A65" s="197"/>
      <c r="B65" s="85" t="s">
        <v>57</v>
      </c>
      <c r="C65" s="85" t="s">
        <v>107</v>
      </c>
      <c r="D65" s="86" t="s">
        <v>91</v>
      </c>
      <c r="E65" s="66">
        <v>3760303360061</v>
      </c>
      <c r="F65" s="93">
        <v>1</v>
      </c>
      <c r="G65" s="94"/>
      <c r="H65" s="95">
        <f>listino!H39/2</f>
        <v>50</v>
      </c>
      <c r="I65" s="67">
        <f t="shared" si="4"/>
        <v>0</v>
      </c>
    </row>
    <row r="66" spans="1:12" ht="15.75" customHeight="1" x14ac:dyDescent="0.15">
      <c r="A66" s="197"/>
      <c r="B66" s="85" t="s">
        <v>57</v>
      </c>
      <c r="C66" s="85" t="s">
        <v>108</v>
      </c>
      <c r="D66" s="86" t="s">
        <v>92</v>
      </c>
      <c r="E66" s="66">
        <v>3760303360078</v>
      </c>
      <c r="F66" s="93">
        <v>1</v>
      </c>
      <c r="G66" s="94"/>
      <c r="H66" s="95">
        <f>listino!H40/2</f>
        <v>50</v>
      </c>
      <c r="I66" s="67">
        <f t="shared" si="4"/>
        <v>0</v>
      </c>
    </row>
    <row r="67" spans="1:12" ht="15.75" customHeight="1" x14ac:dyDescent="0.15">
      <c r="A67" s="197"/>
      <c r="B67" s="88" t="s">
        <v>57</v>
      </c>
      <c r="C67" s="88" t="s">
        <v>109</v>
      </c>
      <c r="D67" s="89" t="s">
        <v>93</v>
      </c>
      <c r="E67" s="91">
        <v>3760303360085</v>
      </c>
      <c r="F67" s="93">
        <v>1</v>
      </c>
      <c r="G67" s="96"/>
      <c r="H67" s="95">
        <f>listino!H41/2</f>
        <v>50</v>
      </c>
      <c r="I67" s="92">
        <f t="shared" si="4"/>
        <v>0</v>
      </c>
    </row>
    <row r="68" spans="1:12" ht="18.95" customHeight="1" x14ac:dyDescent="0.15">
      <c r="A68" s="197"/>
      <c r="B68" s="73" t="s">
        <v>162</v>
      </c>
      <c r="C68" s="73" t="s">
        <v>186</v>
      </c>
      <c r="D68" s="74" t="s">
        <v>166</v>
      </c>
      <c r="E68" s="70">
        <v>3760303361969</v>
      </c>
      <c r="F68" s="75">
        <v>1</v>
      </c>
      <c r="G68" s="76"/>
      <c r="H68" s="77">
        <f>listino!H42/2</f>
        <v>50</v>
      </c>
      <c r="I68" s="71">
        <f t="shared" si="4"/>
        <v>0</v>
      </c>
    </row>
    <row r="69" spans="1:12" s="9" customFormat="1" ht="15.95" customHeight="1" x14ac:dyDescent="0.15">
      <c r="A69" s="199"/>
      <c r="B69" s="73" t="s">
        <v>162</v>
      </c>
      <c r="C69" s="73" t="s">
        <v>187</v>
      </c>
      <c r="D69" s="74" t="s">
        <v>167</v>
      </c>
      <c r="E69" s="70">
        <v>3760303361938</v>
      </c>
      <c r="F69" s="75">
        <v>1</v>
      </c>
      <c r="G69" s="76"/>
      <c r="H69" s="77">
        <f>listino!H43/2</f>
        <v>50</v>
      </c>
      <c r="I69" s="71">
        <f t="shared" si="4"/>
        <v>0</v>
      </c>
    </row>
    <row r="70" spans="1:12" s="9" customFormat="1" ht="15.95" customHeight="1" x14ac:dyDescent="0.15">
      <c r="A70" s="199"/>
      <c r="B70" s="73" t="s">
        <v>162</v>
      </c>
      <c r="C70" s="78" t="s">
        <v>188</v>
      </c>
      <c r="D70" s="79" t="s">
        <v>168</v>
      </c>
      <c r="E70" s="80">
        <v>3760303361907</v>
      </c>
      <c r="F70" s="75">
        <v>1</v>
      </c>
      <c r="G70" s="81"/>
      <c r="H70" s="77">
        <f>listino!H44/2</f>
        <v>50</v>
      </c>
      <c r="I70" s="82">
        <f t="shared" si="4"/>
        <v>0</v>
      </c>
    </row>
    <row r="71" spans="1:12" s="9" customFormat="1" ht="15.95" customHeight="1" x14ac:dyDescent="0.15">
      <c r="A71" s="199"/>
      <c r="B71" s="203" t="s">
        <v>201</v>
      </c>
      <c r="C71" s="204" t="s">
        <v>226</v>
      </c>
      <c r="D71" s="205" t="s">
        <v>191</v>
      </c>
      <c r="E71" s="206">
        <v>3760303362027</v>
      </c>
      <c r="F71" s="206">
        <v>1</v>
      </c>
      <c r="G71" s="205"/>
      <c r="H71" s="207">
        <f>listino!H45/2</f>
        <v>62.5</v>
      </c>
      <c r="I71" s="207">
        <f t="shared" si="4"/>
        <v>0</v>
      </c>
    </row>
    <row r="72" spans="1:12" s="9" customFormat="1" ht="15.95" customHeight="1" x14ac:dyDescent="0.15">
      <c r="A72" s="199"/>
      <c r="B72" s="203" t="s">
        <v>201</v>
      </c>
      <c r="C72" s="204" t="s">
        <v>298</v>
      </c>
      <c r="D72" s="205" t="s">
        <v>227</v>
      </c>
      <c r="E72" s="206">
        <v>3760303362966</v>
      </c>
      <c r="F72" s="206">
        <v>1</v>
      </c>
      <c r="G72" s="205"/>
      <c r="H72" s="207">
        <f>listino!H46/2</f>
        <v>25</v>
      </c>
      <c r="I72" s="207">
        <f t="shared" si="4"/>
        <v>0</v>
      </c>
      <c r="K72" s="202" t="s">
        <v>237</v>
      </c>
      <c r="L72" s="202"/>
    </row>
    <row r="73" spans="1:12" s="9" customFormat="1" ht="15.95" customHeight="1" x14ac:dyDescent="0.15">
      <c r="A73" s="199"/>
      <c r="B73" s="177" t="s">
        <v>134</v>
      </c>
      <c r="C73" s="177" t="s">
        <v>228</v>
      </c>
      <c r="D73" s="200" t="s">
        <v>229</v>
      </c>
      <c r="E73" s="175">
        <v>3760303362416</v>
      </c>
      <c r="F73" s="175">
        <v>1</v>
      </c>
      <c r="G73" s="201"/>
      <c r="H73" s="176">
        <f>listino!H47/2</f>
        <v>25</v>
      </c>
      <c r="I73" s="176">
        <f t="shared" si="4"/>
        <v>0</v>
      </c>
    </row>
    <row r="74" spans="1:12" s="9" customFormat="1" ht="22.5" x14ac:dyDescent="0.15">
      <c r="A74" s="199"/>
      <c r="B74" s="178" t="s">
        <v>59</v>
      </c>
      <c r="C74" s="192"/>
      <c r="D74" s="192"/>
      <c r="E74" s="192"/>
      <c r="F74" s="190" t="s">
        <v>286</v>
      </c>
      <c r="G74" s="192"/>
      <c r="H74" s="192"/>
      <c r="I74" s="193"/>
    </row>
    <row r="75" spans="1:12" ht="15.95" customHeight="1" x14ac:dyDescent="0.15">
      <c r="A75" s="197"/>
      <c r="B75" s="13" t="s">
        <v>58</v>
      </c>
      <c r="C75" s="24" t="s">
        <v>290</v>
      </c>
      <c r="D75" s="15" t="s">
        <v>22</v>
      </c>
      <c r="E75" s="14">
        <v>3760303360399</v>
      </c>
      <c r="F75" s="14">
        <v>1</v>
      </c>
      <c r="G75" s="15"/>
      <c r="H75" s="16">
        <v>4.5</v>
      </c>
      <c r="I75" s="10">
        <f t="shared" ref="I75:I76" si="5">G75*H75</f>
        <v>0</v>
      </c>
      <c r="J75" s="22"/>
    </row>
    <row r="76" spans="1:12" ht="15.95" customHeight="1" x14ac:dyDescent="0.15">
      <c r="A76" s="197"/>
      <c r="B76" s="13" t="s">
        <v>58</v>
      </c>
      <c r="C76" s="13" t="s">
        <v>291</v>
      </c>
      <c r="D76" s="15" t="s">
        <v>26</v>
      </c>
      <c r="E76" s="14">
        <v>3760303360405</v>
      </c>
      <c r="F76" s="14">
        <v>1</v>
      </c>
      <c r="G76" s="15"/>
      <c r="H76" s="16">
        <v>4.5</v>
      </c>
      <c r="I76" s="189">
        <f t="shared" si="5"/>
        <v>0</v>
      </c>
    </row>
    <row r="77" spans="1:12" ht="22.5" x14ac:dyDescent="0.15">
      <c r="A77" s="197"/>
      <c r="B77" s="178" t="s">
        <v>60</v>
      </c>
      <c r="C77" s="192"/>
      <c r="D77" s="192"/>
      <c r="E77" s="192"/>
      <c r="F77" s="190" t="s">
        <v>286</v>
      </c>
      <c r="G77" s="192"/>
      <c r="H77" s="192"/>
      <c r="I77" s="193"/>
    </row>
    <row r="78" spans="1:12" ht="15.95" customHeight="1" x14ac:dyDescent="0.15">
      <c r="A78" s="197"/>
      <c r="B78" s="136" t="s">
        <v>52</v>
      </c>
      <c r="C78" s="136" t="s">
        <v>140</v>
      </c>
      <c r="D78" s="137" t="s">
        <v>61</v>
      </c>
      <c r="E78" s="42">
        <v>3770004394197</v>
      </c>
      <c r="F78" s="42">
        <v>10</v>
      </c>
      <c r="G78" s="139"/>
      <c r="H78" s="43">
        <v>12</v>
      </c>
      <c r="I78" s="43">
        <f t="shared" si="4"/>
        <v>0</v>
      </c>
      <c r="K78" s="23"/>
      <c r="L78" s="23"/>
    </row>
    <row r="79" spans="1:12" ht="15.95" customHeight="1" x14ac:dyDescent="0.15">
      <c r="A79" s="197"/>
      <c r="B79" s="136" t="s">
        <v>52</v>
      </c>
      <c r="C79" s="136" t="s">
        <v>141</v>
      </c>
      <c r="D79" s="137" t="s">
        <v>62</v>
      </c>
      <c r="E79" s="42">
        <v>3770004394203</v>
      </c>
      <c r="F79" s="42">
        <v>10</v>
      </c>
      <c r="G79" s="139"/>
      <c r="H79" s="135">
        <v>12</v>
      </c>
      <c r="I79" s="135">
        <f t="shared" si="4"/>
        <v>0</v>
      </c>
    </row>
    <row r="80" spans="1:12" ht="15.95" customHeight="1" x14ac:dyDescent="0.15">
      <c r="A80" s="197"/>
      <c r="B80" s="136" t="s">
        <v>52</v>
      </c>
      <c r="C80" s="136" t="s">
        <v>142</v>
      </c>
      <c r="D80" s="137" t="s">
        <v>63</v>
      </c>
      <c r="E80" s="42">
        <v>3770004394210</v>
      </c>
      <c r="F80" s="42">
        <v>10</v>
      </c>
      <c r="G80" s="139"/>
      <c r="H80" s="135">
        <v>12</v>
      </c>
      <c r="I80" s="135">
        <f t="shared" si="4"/>
        <v>0</v>
      </c>
    </row>
    <row r="81" spans="1:9" ht="15.95" customHeight="1" x14ac:dyDescent="0.15">
      <c r="A81" s="197"/>
      <c r="B81" s="208" t="s">
        <v>53</v>
      </c>
      <c r="C81" s="208" t="s">
        <v>143</v>
      </c>
      <c r="D81" s="209" t="s">
        <v>64</v>
      </c>
      <c r="E81" s="210">
        <v>3770004394227</v>
      </c>
      <c r="F81" s="210">
        <v>10</v>
      </c>
      <c r="G81" s="211"/>
      <c r="H81" s="212">
        <v>12</v>
      </c>
      <c r="I81" s="212">
        <f t="shared" si="4"/>
        <v>0</v>
      </c>
    </row>
    <row r="82" spans="1:9" ht="15.95" customHeight="1" x14ac:dyDescent="0.15">
      <c r="A82" s="197"/>
      <c r="B82" s="125" t="s">
        <v>231</v>
      </c>
      <c r="C82" s="125" t="s">
        <v>270</v>
      </c>
      <c r="D82" s="126" t="s">
        <v>271</v>
      </c>
      <c r="E82" s="46">
        <v>3760303362355</v>
      </c>
      <c r="F82" s="46">
        <v>10</v>
      </c>
      <c r="G82" s="128"/>
      <c r="H82" s="129">
        <v>12</v>
      </c>
      <c r="I82" s="129">
        <f t="shared" si="4"/>
        <v>0</v>
      </c>
    </row>
    <row r="83" spans="1:9" ht="15.95" customHeight="1" x14ac:dyDescent="0.15">
      <c r="A83" s="197"/>
      <c r="B83" s="125" t="s">
        <v>53</v>
      </c>
      <c r="C83" s="125" t="s">
        <v>144</v>
      </c>
      <c r="D83" s="126" t="s">
        <v>65</v>
      </c>
      <c r="E83" s="46">
        <v>3770004394234</v>
      </c>
      <c r="F83" s="46">
        <v>10</v>
      </c>
      <c r="G83" s="128"/>
      <c r="H83" s="129">
        <v>12</v>
      </c>
      <c r="I83" s="129">
        <f t="shared" si="4"/>
        <v>0</v>
      </c>
    </row>
    <row r="84" spans="1:9" ht="15.95" customHeight="1" x14ac:dyDescent="0.15">
      <c r="A84" s="197"/>
      <c r="B84" s="125" t="s">
        <v>53</v>
      </c>
      <c r="C84" s="125" t="s">
        <v>145</v>
      </c>
      <c r="D84" s="130" t="s">
        <v>66</v>
      </c>
      <c r="E84" s="131">
        <v>3770004394241</v>
      </c>
      <c r="F84" s="131">
        <v>10</v>
      </c>
      <c r="G84" s="148"/>
      <c r="H84" s="129">
        <v>12</v>
      </c>
      <c r="I84" s="47">
        <f t="shared" si="4"/>
        <v>0</v>
      </c>
    </row>
    <row r="85" spans="1:9" ht="15.95" customHeight="1" x14ac:dyDescent="0.15">
      <c r="A85" s="197"/>
      <c r="B85" s="108" t="s">
        <v>55</v>
      </c>
      <c r="C85" s="108" t="s">
        <v>156</v>
      </c>
      <c r="D85" s="109" t="s">
        <v>130</v>
      </c>
      <c r="E85" s="110">
        <v>3760303360122</v>
      </c>
      <c r="F85" s="114">
        <v>10</v>
      </c>
      <c r="G85" s="140"/>
      <c r="H85" s="113">
        <v>12</v>
      </c>
      <c r="I85" s="115">
        <f t="shared" si="4"/>
        <v>0</v>
      </c>
    </row>
    <row r="86" spans="1:9" ht="15.95" customHeight="1" x14ac:dyDescent="0.15">
      <c r="A86" s="197"/>
      <c r="B86" s="108" t="s">
        <v>55</v>
      </c>
      <c r="C86" s="108" t="s">
        <v>272</v>
      </c>
      <c r="D86" s="109" t="s">
        <v>157</v>
      </c>
      <c r="E86" s="110">
        <v>3760303361013</v>
      </c>
      <c r="F86" s="114">
        <v>10</v>
      </c>
      <c r="G86" s="140"/>
      <c r="H86" s="113">
        <v>12</v>
      </c>
      <c r="I86" s="115">
        <f t="shared" si="4"/>
        <v>0</v>
      </c>
    </row>
    <row r="87" spans="1:9" ht="15.95" customHeight="1" x14ac:dyDescent="0.15">
      <c r="A87" s="197"/>
      <c r="B87" s="116" t="s">
        <v>55</v>
      </c>
      <c r="C87" s="116" t="s">
        <v>273</v>
      </c>
      <c r="D87" s="117" t="s">
        <v>70</v>
      </c>
      <c r="E87" s="50">
        <v>3770004394678</v>
      </c>
      <c r="F87" s="118">
        <v>10</v>
      </c>
      <c r="G87" s="141"/>
      <c r="H87" s="119">
        <v>12</v>
      </c>
      <c r="I87" s="120">
        <f t="shared" si="4"/>
        <v>0</v>
      </c>
    </row>
    <row r="88" spans="1:9" ht="15.95" customHeight="1" x14ac:dyDescent="0.15">
      <c r="A88" s="197"/>
      <c r="B88" s="116" t="s">
        <v>54</v>
      </c>
      <c r="C88" s="116" t="s">
        <v>274</v>
      </c>
      <c r="D88" s="117" t="s">
        <v>67</v>
      </c>
      <c r="E88" s="50">
        <v>3770004394524</v>
      </c>
      <c r="F88" s="118">
        <v>10</v>
      </c>
      <c r="G88" s="141"/>
      <c r="H88" s="119">
        <v>12</v>
      </c>
      <c r="I88" s="120">
        <f t="shared" si="4"/>
        <v>0</v>
      </c>
    </row>
    <row r="89" spans="1:9" ht="15.95" customHeight="1" x14ac:dyDescent="0.15">
      <c r="A89" s="197"/>
      <c r="B89" s="116" t="s">
        <v>54</v>
      </c>
      <c r="C89" s="116" t="s">
        <v>146</v>
      </c>
      <c r="D89" s="117" t="s">
        <v>68</v>
      </c>
      <c r="E89" s="50">
        <v>3770004394616</v>
      </c>
      <c r="F89" s="118">
        <v>10</v>
      </c>
      <c r="G89" s="141"/>
      <c r="H89" s="119">
        <v>12</v>
      </c>
      <c r="I89" s="120">
        <f t="shared" si="4"/>
        <v>0</v>
      </c>
    </row>
    <row r="90" spans="1:9" ht="15.95" customHeight="1" x14ac:dyDescent="0.15">
      <c r="A90" s="197"/>
      <c r="B90" s="103" t="s">
        <v>54</v>
      </c>
      <c r="C90" s="103" t="s">
        <v>147</v>
      </c>
      <c r="D90" s="104" t="s">
        <v>69</v>
      </c>
      <c r="E90" s="58">
        <v>3770004394647</v>
      </c>
      <c r="F90" s="58">
        <v>10</v>
      </c>
      <c r="G90" s="106"/>
      <c r="H90" s="59">
        <v>12</v>
      </c>
      <c r="I90" s="59">
        <f t="shared" si="4"/>
        <v>0</v>
      </c>
    </row>
    <row r="91" spans="1:9" ht="15.95" customHeight="1" x14ac:dyDescent="0.15">
      <c r="A91" s="197"/>
      <c r="B91" s="97" t="s">
        <v>56</v>
      </c>
      <c r="C91" s="97" t="s">
        <v>275</v>
      </c>
      <c r="D91" s="98" t="s">
        <v>139</v>
      </c>
      <c r="E91" s="102">
        <v>3770004394760</v>
      </c>
      <c r="F91" s="62">
        <v>10</v>
      </c>
      <c r="G91" s="142"/>
      <c r="H91" s="63">
        <v>12</v>
      </c>
      <c r="I91" s="63">
        <f t="shared" si="4"/>
        <v>0</v>
      </c>
    </row>
    <row r="92" spans="1:9" ht="15.95" customHeight="1" x14ac:dyDescent="0.15">
      <c r="A92" s="197"/>
      <c r="B92" s="97" t="s">
        <v>56</v>
      </c>
      <c r="C92" s="97" t="s">
        <v>276</v>
      </c>
      <c r="D92" s="98" t="s">
        <v>71</v>
      </c>
      <c r="E92" s="102">
        <v>3770004394739</v>
      </c>
      <c r="F92" s="62">
        <v>10</v>
      </c>
      <c r="G92" s="142"/>
      <c r="H92" s="63">
        <v>12</v>
      </c>
      <c r="I92" s="63">
        <f t="shared" si="4"/>
        <v>0</v>
      </c>
    </row>
    <row r="93" spans="1:9" ht="15.95" customHeight="1" x14ac:dyDescent="0.15">
      <c r="A93" s="197"/>
      <c r="B93" s="97" t="s">
        <v>56</v>
      </c>
      <c r="C93" s="97" t="s">
        <v>277</v>
      </c>
      <c r="D93" s="98" t="s">
        <v>72</v>
      </c>
      <c r="E93" s="102">
        <v>3770004394708</v>
      </c>
      <c r="F93" s="62">
        <v>10</v>
      </c>
      <c r="G93" s="142"/>
      <c r="H93" s="63">
        <v>12</v>
      </c>
      <c r="I93" s="63">
        <f t="shared" si="4"/>
        <v>0</v>
      </c>
    </row>
    <row r="94" spans="1:9" ht="20.25" customHeight="1" x14ac:dyDescent="0.15">
      <c r="A94" s="197"/>
      <c r="B94" s="85" t="s">
        <v>57</v>
      </c>
      <c r="C94" s="85" t="s">
        <v>278</v>
      </c>
      <c r="D94" s="86" t="s">
        <v>73</v>
      </c>
      <c r="E94" s="87">
        <v>3770004394456</v>
      </c>
      <c r="F94" s="66">
        <v>10</v>
      </c>
      <c r="G94" s="143"/>
      <c r="H94" s="67">
        <v>12</v>
      </c>
      <c r="I94" s="67">
        <f t="shared" si="4"/>
        <v>0</v>
      </c>
    </row>
    <row r="95" spans="1:9" ht="15.95" customHeight="1" x14ac:dyDescent="0.15">
      <c r="A95" s="197"/>
      <c r="B95" s="85" t="s">
        <v>57</v>
      </c>
      <c r="C95" s="85" t="s">
        <v>279</v>
      </c>
      <c r="D95" s="86" t="s">
        <v>74</v>
      </c>
      <c r="E95" s="87">
        <v>3770004394401</v>
      </c>
      <c r="F95" s="66">
        <v>10</v>
      </c>
      <c r="G95" s="143"/>
      <c r="H95" s="67">
        <v>12</v>
      </c>
      <c r="I95" s="67">
        <f t="shared" si="4"/>
        <v>0</v>
      </c>
    </row>
    <row r="96" spans="1:9" ht="15.95" customHeight="1" x14ac:dyDescent="0.15">
      <c r="A96" s="197"/>
      <c r="B96" s="88" t="s">
        <v>57</v>
      </c>
      <c r="C96" s="88" t="s">
        <v>280</v>
      </c>
      <c r="D96" s="89" t="s">
        <v>75</v>
      </c>
      <c r="E96" s="90">
        <v>3770004394418</v>
      </c>
      <c r="F96" s="91">
        <v>10</v>
      </c>
      <c r="G96" s="144"/>
      <c r="H96" s="92">
        <v>12</v>
      </c>
      <c r="I96" s="92">
        <f t="shared" si="4"/>
        <v>0</v>
      </c>
    </row>
    <row r="97" spans="1:12" ht="15.95" customHeight="1" x14ac:dyDescent="0.15">
      <c r="A97" s="197"/>
      <c r="B97" s="73" t="s">
        <v>162</v>
      </c>
      <c r="C97" s="73" t="s">
        <v>281</v>
      </c>
      <c r="D97" s="74" t="s">
        <v>169</v>
      </c>
      <c r="E97" s="83">
        <v>3760303361839</v>
      </c>
      <c r="F97" s="70">
        <v>10</v>
      </c>
      <c r="G97" s="145"/>
      <c r="H97" s="71">
        <v>12</v>
      </c>
      <c r="I97" s="71">
        <f t="shared" si="4"/>
        <v>0</v>
      </c>
    </row>
    <row r="98" spans="1:12" ht="15.95" customHeight="1" x14ac:dyDescent="0.15">
      <c r="A98" s="197"/>
      <c r="B98" s="73" t="s">
        <v>162</v>
      </c>
      <c r="C98" s="73" t="s">
        <v>185</v>
      </c>
      <c r="D98" s="74" t="s">
        <v>170</v>
      </c>
      <c r="E98" s="83">
        <v>3760303361846</v>
      </c>
      <c r="F98" s="70">
        <v>10</v>
      </c>
      <c r="G98" s="145"/>
      <c r="H98" s="71">
        <v>12</v>
      </c>
      <c r="I98" s="71">
        <f t="shared" si="4"/>
        <v>0</v>
      </c>
    </row>
    <row r="99" spans="1:12" ht="15.95" customHeight="1" x14ac:dyDescent="0.15">
      <c r="A99" s="197"/>
      <c r="B99" s="73" t="s">
        <v>162</v>
      </c>
      <c r="C99" s="78" t="s">
        <v>184</v>
      </c>
      <c r="D99" s="79" t="s">
        <v>171</v>
      </c>
      <c r="E99" s="84">
        <v>3760303361853</v>
      </c>
      <c r="F99" s="80">
        <v>10</v>
      </c>
      <c r="G99" s="146"/>
      <c r="H99" s="82">
        <v>12</v>
      </c>
      <c r="I99" s="82">
        <f t="shared" si="4"/>
        <v>0</v>
      </c>
    </row>
    <row r="100" spans="1:12" ht="15.95" customHeight="1" x14ac:dyDescent="0.15">
      <c r="A100" s="197"/>
      <c r="B100" s="203" t="s">
        <v>201</v>
      </c>
      <c r="C100" s="204" t="s">
        <v>282</v>
      </c>
      <c r="D100" s="205" t="s">
        <v>202</v>
      </c>
      <c r="E100" s="206">
        <v>3760303362379</v>
      </c>
      <c r="F100" s="206">
        <v>10</v>
      </c>
      <c r="G100" s="205"/>
      <c r="H100" s="207">
        <v>12</v>
      </c>
      <c r="I100" s="207">
        <f t="shared" si="4"/>
        <v>0</v>
      </c>
      <c r="J100" s="9"/>
      <c r="K100" s="9"/>
      <c r="L100" s="9"/>
    </row>
    <row r="101" spans="1:12" ht="15.95" customHeight="1" x14ac:dyDescent="0.15">
      <c r="A101" s="197"/>
      <c r="B101" s="203" t="s">
        <v>201</v>
      </c>
      <c r="C101" s="204" t="s">
        <v>299</v>
      </c>
      <c r="D101" s="205" t="s">
        <v>268</v>
      </c>
      <c r="E101" s="206">
        <v>3760303362959</v>
      </c>
      <c r="F101" s="206">
        <v>10</v>
      </c>
      <c r="G101" s="205"/>
      <c r="H101" s="207">
        <v>12</v>
      </c>
      <c r="I101" s="207">
        <f t="shared" si="4"/>
        <v>0</v>
      </c>
      <c r="J101" s="9"/>
      <c r="K101" s="202" t="s">
        <v>237</v>
      </c>
      <c r="L101" s="202"/>
    </row>
    <row r="102" spans="1:12" ht="15.95" customHeight="1" x14ac:dyDescent="0.15">
      <c r="A102" s="197"/>
      <c r="B102" s="177" t="s">
        <v>134</v>
      </c>
      <c r="C102" s="177" t="s">
        <v>283</v>
      </c>
      <c r="D102" s="200" t="s">
        <v>269</v>
      </c>
      <c r="E102" s="175">
        <v>3760303362430</v>
      </c>
      <c r="F102" s="175">
        <v>10</v>
      </c>
      <c r="G102" s="201"/>
      <c r="H102" s="176">
        <v>12</v>
      </c>
      <c r="I102" s="176">
        <f t="shared" si="4"/>
        <v>0</v>
      </c>
      <c r="J102" s="9"/>
      <c r="K102" s="9"/>
      <c r="L102" s="9"/>
    </row>
    <row r="103" spans="1:12" ht="22.5" x14ac:dyDescent="0.15">
      <c r="A103" s="197"/>
      <c r="B103" s="179" t="s">
        <v>131</v>
      </c>
      <c r="C103" s="180"/>
      <c r="D103" s="180"/>
      <c r="E103" s="180"/>
      <c r="F103" s="190" t="s">
        <v>286</v>
      </c>
      <c r="G103" s="180"/>
      <c r="H103" s="180"/>
      <c r="I103" s="181"/>
    </row>
    <row r="104" spans="1:12" ht="15.95" customHeight="1" x14ac:dyDescent="0.15">
      <c r="A104" s="197"/>
      <c r="B104" s="132" t="s">
        <v>52</v>
      </c>
      <c r="C104" s="132" t="s">
        <v>238</v>
      </c>
      <c r="D104" s="133" t="s">
        <v>110</v>
      </c>
      <c r="E104" s="134">
        <v>3770004394784</v>
      </c>
      <c r="F104" s="134">
        <v>10</v>
      </c>
      <c r="G104" s="138"/>
      <c r="H104" s="135">
        <v>25</v>
      </c>
      <c r="I104" s="135">
        <f t="shared" ref="I104:I125" si="6">G104*H104</f>
        <v>0</v>
      </c>
    </row>
    <row r="105" spans="1:12" ht="15.95" customHeight="1" x14ac:dyDescent="0.15">
      <c r="A105" s="197"/>
      <c r="B105" s="136" t="s">
        <v>52</v>
      </c>
      <c r="C105" s="136" t="s">
        <v>239</v>
      </c>
      <c r="D105" s="137" t="s">
        <v>111</v>
      </c>
      <c r="E105" s="134">
        <v>3770004394791</v>
      </c>
      <c r="F105" s="42">
        <v>10</v>
      </c>
      <c r="G105" s="139"/>
      <c r="H105" s="135">
        <v>25</v>
      </c>
      <c r="I105" s="135">
        <f t="shared" si="6"/>
        <v>0</v>
      </c>
    </row>
    <row r="106" spans="1:12" ht="15.95" customHeight="1" x14ac:dyDescent="0.15">
      <c r="A106" s="197"/>
      <c r="B106" s="136" t="s">
        <v>52</v>
      </c>
      <c r="C106" s="136" t="s">
        <v>240</v>
      </c>
      <c r="D106" s="137" t="s">
        <v>112</v>
      </c>
      <c r="E106" s="134">
        <v>3770004394807</v>
      </c>
      <c r="F106" s="42">
        <v>10</v>
      </c>
      <c r="G106" s="139"/>
      <c r="H106" s="135">
        <v>25</v>
      </c>
      <c r="I106" s="135">
        <f t="shared" si="6"/>
        <v>0</v>
      </c>
    </row>
    <row r="107" spans="1:12" ht="15.95" customHeight="1" x14ac:dyDescent="0.15">
      <c r="A107" s="197"/>
      <c r="B107" s="125" t="s">
        <v>53</v>
      </c>
      <c r="C107" s="125" t="s">
        <v>241</v>
      </c>
      <c r="D107" s="126" t="s">
        <v>113</v>
      </c>
      <c r="E107" s="127">
        <v>3770004394814</v>
      </c>
      <c r="F107" s="46">
        <v>10</v>
      </c>
      <c r="G107" s="128"/>
      <c r="H107" s="129">
        <v>25</v>
      </c>
      <c r="I107" s="129">
        <f t="shared" si="6"/>
        <v>0</v>
      </c>
    </row>
    <row r="108" spans="1:12" ht="15.95" customHeight="1" x14ac:dyDescent="0.15">
      <c r="A108" s="197"/>
      <c r="B108" s="164" t="s">
        <v>231</v>
      </c>
      <c r="C108" s="125" t="s">
        <v>242</v>
      </c>
      <c r="D108" s="126" t="s">
        <v>205</v>
      </c>
      <c r="E108" s="127">
        <v>3760303362362</v>
      </c>
      <c r="F108" s="46">
        <v>10</v>
      </c>
      <c r="G108" s="128"/>
      <c r="H108" s="129">
        <v>25</v>
      </c>
      <c r="I108" s="129">
        <f t="shared" si="6"/>
        <v>0</v>
      </c>
    </row>
    <row r="109" spans="1:12" ht="15.95" customHeight="1" x14ac:dyDescent="0.15">
      <c r="A109" s="197"/>
      <c r="B109" s="125" t="s">
        <v>53</v>
      </c>
      <c r="C109" s="125" t="s">
        <v>243</v>
      </c>
      <c r="D109" s="126" t="s">
        <v>114</v>
      </c>
      <c r="E109" s="127">
        <v>3770004394838</v>
      </c>
      <c r="F109" s="46">
        <v>10</v>
      </c>
      <c r="G109" s="128"/>
      <c r="H109" s="129">
        <v>25</v>
      </c>
      <c r="I109" s="129">
        <f t="shared" si="6"/>
        <v>0</v>
      </c>
    </row>
    <row r="110" spans="1:12" ht="15.95" customHeight="1" x14ac:dyDescent="0.15">
      <c r="A110" s="197"/>
      <c r="B110" s="125" t="s">
        <v>53</v>
      </c>
      <c r="C110" s="125" t="s">
        <v>244</v>
      </c>
      <c r="D110" s="126" t="s">
        <v>115</v>
      </c>
      <c r="E110" s="127">
        <v>3770004394821</v>
      </c>
      <c r="F110" s="131">
        <v>10</v>
      </c>
      <c r="G110" s="148"/>
      <c r="H110" s="129">
        <v>25</v>
      </c>
      <c r="I110" s="47">
        <f t="shared" si="6"/>
        <v>0</v>
      </c>
    </row>
    <row r="111" spans="1:12" ht="15.95" customHeight="1" x14ac:dyDescent="0.15">
      <c r="A111" s="197"/>
      <c r="B111" s="108" t="s">
        <v>55</v>
      </c>
      <c r="C111" s="108" t="s">
        <v>172</v>
      </c>
      <c r="D111" s="109" t="s">
        <v>159</v>
      </c>
      <c r="E111" s="111">
        <v>3760303360580</v>
      </c>
      <c r="F111" s="114">
        <v>10</v>
      </c>
      <c r="G111" s="140"/>
      <c r="H111" s="113">
        <v>25</v>
      </c>
      <c r="I111" s="115">
        <f t="shared" si="6"/>
        <v>0</v>
      </c>
    </row>
    <row r="112" spans="1:12" ht="15.95" customHeight="1" x14ac:dyDescent="0.15">
      <c r="A112" s="197"/>
      <c r="B112" s="108" t="s">
        <v>55</v>
      </c>
      <c r="C112" s="108" t="s">
        <v>245</v>
      </c>
      <c r="D112" s="109" t="s">
        <v>158</v>
      </c>
      <c r="E112" s="111">
        <v>3760303361020</v>
      </c>
      <c r="F112" s="114">
        <v>10</v>
      </c>
      <c r="G112" s="140"/>
      <c r="H112" s="113">
        <v>25</v>
      </c>
      <c r="I112" s="115">
        <f t="shared" si="6"/>
        <v>0</v>
      </c>
    </row>
    <row r="113" spans="1:12" ht="15.95" customHeight="1" x14ac:dyDescent="0.15">
      <c r="A113" s="197"/>
      <c r="B113" s="103" t="s">
        <v>55</v>
      </c>
      <c r="C113" s="103" t="s">
        <v>246</v>
      </c>
      <c r="D113" s="104" t="s">
        <v>119</v>
      </c>
      <c r="E113" s="105">
        <v>3770004394951</v>
      </c>
      <c r="F113" s="58">
        <v>10</v>
      </c>
      <c r="G113" s="106"/>
      <c r="H113" s="107">
        <v>25</v>
      </c>
      <c r="I113" s="59">
        <f t="shared" si="6"/>
        <v>0</v>
      </c>
    </row>
    <row r="114" spans="1:12" ht="15.95" customHeight="1" x14ac:dyDescent="0.15">
      <c r="A114" s="197"/>
      <c r="B114" s="116" t="s">
        <v>54</v>
      </c>
      <c r="C114" s="116" t="s">
        <v>247</v>
      </c>
      <c r="D114" s="117" t="s">
        <v>116</v>
      </c>
      <c r="E114" s="122">
        <v>3770004394890</v>
      </c>
      <c r="F114" s="118">
        <v>10</v>
      </c>
      <c r="G114" s="141"/>
      <c r="H114" s="119">
        <v>25</v>
      </c>
      <c r="I114" s="120">
        <f t="shared" si="6"/>
        <v>0</v>
      </c>
    </row>
    <row r="115" spans="1:12" ht="15.95" customHeight="1" x14ac:dyDescent="0.15">
      <c r="A115" s="197"/>
      <c r="B115" s="116" t="s">
        <v>54</v>
      </c>
      <c r="C115" s="116" t="s">
        <v>248</v>
      </c>
      <c r="D115" s="117" t="s">
        <v>117</v>
      </c>
      <c r="E115" s="122">
        <v>3770004394906</v>
      </c>
      <c r="F115" s="118">
        <v>10</v>
      </c>
      <c r="G115" s="141"/>
      <c r="H115" s="119">
        <v>25</v>
      </c>
      <c r="I115" s="120">
        <f t="shared" si="6"/>
        <v>0</v>
      </c>
    </row>
    <row r="116" spans="1:12" ht="15.95" customHeight="1" x14ac:dyDescent="0.15">
      <c r="A116" s="197"/>
      <c r="B116" s="116" t="s">
        <v>54</v>
      </c>
      <c r="C116" s="116" t="s">
        <v>249</v>
      </c>
      <c r="D116" s="117" t="s">
        <v>118</v>
      </c>
      <c r="E116" s="122">
        <v>3770004394913</v>
      </c>
      <c r="F116" s="118">
        <v>10</v>
      </c>
      <c r="G116" s="141"/>
      <c r="H116" s="119">
        <v>25</v>
      </c>
      <c r="I116" s="120">
        <f t="shared" si="6"/>
        <v>0</v>
      </c>
    </row>
    <row r="117" spans="1:12" x14ac:dyDescent="0.15">
      <c r="A117" s="197"/>
      <c r="B117" s="97" t="s">
        <v>56</v>
      </c>
      <c r="C117" s="97" t="s">
        <v>250</v>
      </c>
      <c r="D117" s="98" t="s">
        <v>120</v>
      </c>
      <c r="E117" s="99">
        <v>3770004394968</v>
      </c>
      <c r="F117" s="62">
        <v>10</v>
      </c>
      <c r="G117" s="142"/>
      <c r="H117" s="101">
        <v>25</v>
      </c>
      <c r="I117" s="63">
        <f t="shared" si="6"/>
        <v>0</v>
      </c>
    </row>
    <row r="118" spans="1:12" ht="15" customHeight="1" x14ac:dyDescent="0.15">
      <c r="A118" s="197"/>
      <c r="B118" s="97" t="s">
        <v>56</v>
      </c>
      <c r="C118" s="97" t="s">
        <v>251</v>
      </c>
      <c r="D118" s="98" t="s">
        <v>121</v>
      </c>
      <c r="E118" s="99">
        <v>3770004394982</v>
      </c>
      <c r="F118" s="62">
        <v>10</v>
      </c>
      <c r="G118" s="142"/>
      <c r="H118" s="101">
        <v>25</v>
      </c>
      <c r="I118" s="63">
        <f t="shared" si="6"/>
        <v>0</v>
      </c>
    </row>
    <row r="119" spans="1:12" ht="15" customHeight="1" x14ac:dyDescent="0.15">
      <c r="A119" s="197"/>
      <c r="B119" s="97" t="s">
        <v>56</v>
      </c>
      <c r="C119" s="97" t="s">
        <v>148</v>
      </c>
      <c r="D119" s="98" t="s">
        <v>122</v>
      </c>
      <c r="E119" s="99">
        <v>3770004394975</v>
      </c>
      <c r="F119" s="62">
        <v>10</v>
      </c>
      <c r="G119" s="142"/>
      <c r="H119" s="101">
        <v>25</v>
      </c>
      <c r="I119" s="63">
        <f t="shared" si="6"/>
        <v>0</v>
      </c>
    </row>
    <row r="120" spans="1:12" ht="15" customHeight="1" x14ac:dyDescent="0.15">
      <c r="A120" s="197"/>
      <c r="B120" s="85" t="s">
        <v>57</v>
      </c>
      <c r="C120" s="85" t="s">
        <v>252</v>
      </c>
      <c r="D120" s="86" t="s">
        <v>123</v>
      </c>
      <c r="E120" s="93">
        <v>3760303360054</v>
      </c>
      <c r="F120" s="66">
        <v>10</v>
      </c>
      <c r="G120" s="143"/>
      <c r="H120" s="95">
        <v>25</v>
      </c>
      <c r="I120" s="67">
        <f t="shared" si="6"/>
        <v>0</v>
      </c>
    </row>
    <row r="121" spans="1:12" ht="15" customHeight="1" x14ac:dyDescent="0.15">
      <c r="A121" s="197"/>
      <c r="B121" s="85" t="s">
        <v>57</v>
      </c>
      <c r="C121" s="85" t="s">
        <v>253</v>
      </c>
      <c r="D121" s="86" t="s">
        <v>124</v>
      </c>
      <c r="E121" s="93">
        <v>3760303360030</v>
      </c>
      <c r="F121" s="66">
        <v>10</v>
      </c>
      <c r="G121" s="143"/>
      <c r="H121" s="95">
        <v>25</v>
      </c>
      <c r="I121" s="67">
        <f t="shared" si="6"/>
        <v>0</v>
      </c>
    </row>
    <row r="122" spans="1:12" ht="15" customHeight="1" x14ac:dyDescent="0.15">
      <c r="A122" s="197"/>
      <c r="B122" s="88" t="s">
        <v>57</v>
      </c>
      <c r="C122" s="88" t="s">
        <v>254</v>
      </c>
      <c r="D122" s="89" t="s">
        <v>125</v>
      </c>
      <c r="E122" s="66">
        <v>3760303360047</v>
      </c>
      <c r="F122" s="91">
        <v>10</v>
      </c>
      <c r="G122" s="144"/>
      <c r="H122" s="95">
        <v>25</v>
      </c>
      <c r="I122" s="92">
        <f t="shared" si="6"/>
        <v>0</v>
      </c>
    </row>
    <row r="123" spans="1:12" ht="15.75" customHeight="1" x14ac:dyDescent="0.15">
      <c r="A123" s="197"/>
      <c r="B123" s="203" t="s">
        <v>201</v>
      </c>
      <c r="C123" s="204" t="s">
        <v>255</v>
      </c>
      <c r="D123" s="205" t="s">
        <v>203</v>
      </c>
      <c r="E123" s="206">
        <v>3760303362553</v>
      </c>
      <c r="F123" s="206">
        <v>10</v>
      </c>
      <c r="G123" s="205"/>
      <c r="H123" s="207">
        <v>25</v>
      </c>
      <c r="I123" s="207">
        <f t="shared" si="6"/>
        <v>0</v>
      </c>
      <c r="J123" s="9"/>
      <c r="K123" s="9"/>
      <c r="L123" s="9"/>
    </row>
    <row r="124" spans="1:12" ht="15.75" customHeight="1" x14ac:dyDescent="0.15">
      <c r="A124" s="197"/>
      <c r="B124" s="203" t="s">
        <v>201</v>
      </c>
      <c r="C124" s="204" t="s">
        <v>300</v>
      </c>
      <c r="D124" s="205" t="s">
        <v>259</v>
      </c>
      <c r="E124" s="206">
        <v>3760303363529</v>
      </c>
      <c r="F124" s="206">
        <v>10</v>
      </c>
      <c r="G124" s="205"/>
      <c r="H124" s="207">
        <v>25</v>
      </c>
      <c r="I124" s="207">
        <f t="shared" si="6"/>
        <v>0</v>
      </c>
      <c r="J124" s="9"/>
      <c r="K124" s="202" t="s">
        <v>258</v>
      </c>
      <c r="L124" s="202"/>
    </row>
    <row r="125" spans="1:12" ht="15.75" customHeight="1" x14ac:dyDescent="0.15">
      <c r="A125" s="197"/>
      <c r="B125" s="177" t="s">
        <v>134</v>
      </c>
      <c r="C125" s="177" t="s">
        <v>256</v>
      </c>
      <c r="D125" s="200" t="s">
        <v>257</v>
      </c>
      <c r="E125" s="175">
        <v>3760303362393</v>
      </c>
      <c r="F125" s="175">
        <v>10</v>
      </c>
      <c r="G125" s="201"/>
      <c r="H125" s="176">
        <v>25</v>
      </c>
      <c r="I125" s="176">
        <f t="shared" si="6"/>
        <v>0</v>
      </c>
      <c r="J125" s="9"/>
      <c r="K125" s="9"/>
      <c r="L125" s="9"/>
    </row>
    <row r="126" spans="1:12" ht="22.5" x14ac:dyDescent="0.15">
      <c r="A126" s="197"/>
      <c r="B126" s="179" t="s">
        <v>94</v>
      </c>
      <c r="C126" s="180"/>
      <c r="D126" s="180"/>
      <c r="E126" s="180"/>
      <c r="F126" s="190" t="s">
        <v>286</v>
      </c>
      <c r="G126" s="180"/>
      <c r="H126" s="180"/>
      <c r="I126" s="181"/>
    </row>
    <row r="127" spans="1:12" ht="15.95" customHeight="1" x14ac:dyDescent="0.15">
      <c r="A127" s="197"/>
      <c r="B127" s="21" t="s">
        <v>76</v>
      </c>
      <c r="C127" s="21" t="s">
        <v>15</v>
      </c>
      <c r="D127" s="11" t="s">
        <v>16</v>
      </c>
      <c r="E127" s="5">
        <v>3760303360245</v>
      </c>
      <c r="F127" s="5">
        <v>1</v>
      </c>
      <c r="G127" s="147"/>
      <c r="H127" s="6">
        <v>5.5</v>
      </c>
      <c r="I127" s="6">
        <f>G127*H127</f>
        <v>0</v>
      </c>
    </row>
    <row r="128" spans="1:12" ht="15" customHeight="1" x14ac:dyDescent="0.15">
      <c r="A128" s="197"/>
      <c r="B128" s="13" t="s">
        <v>173</v>
      </c>
      <c r="C128" s="13" t="s">
        <v>193</v>
      </c>
      <c r="D128" s="4" t="s">
        <v>179</v>
      </c>
      <c r="E128" s="14">
        <v>3760303362003</v>
      </c>
      <c r="F128" s="5">
        <v>1</v>
      </c>
      <c r="G128" s="15"/>
      <c r="H128" s="19">
        <v>13.5</v>
      </c>
      <c r="I128" s="3">
        <f t="shared" ref="I128:I131" si="7">G128*H128</f>
        <v>0</v>
      </c>
    </row>
    <row r="129" spans="1:10" ht="15" customHeight="1" x14ac:dyDescent="0.15">
      <c r="A129" s="197"/>
      <c r="B129" s="13" t="s">
        <v>173</v>
      </c>
      <c r="C129" s="13" t="s">
        <v>194</v>
      </c>
      <c r="D129" s="4" t="s">
        <v>180</v>
      </c>
      <c r="E129" s="14">
        <v>3760303362096</v>
      </c>
      <c r="F129" s="5">
        <v>1</v>
      </c>
      <c r="G129" s="15"/>
      <c r="H129" s="19">
        <v>3</v>
      </c>
      <c r="I129" s="3">
        <f t="shared" si="7"/>
        <v>0</v>
      </c>
    </row>
    <row r="130" spans="1:10" ht="15.95" customHeight="1" x14ac:dyDescent="0.15">
      <c r="A130" s="197"/>
      <c r="B130" s="13" t="s">
        <v>173</v>
      </c>
      <c r="C130" s="13" t="s">
        <v>195</v>
      </c>
      <c r="D130" s="4" t="s">
        <v>174</v>
      </c>
      <c r="E130" s="14">
        <v>3760303362058</v>
      </c>
      <c r="F130" s="5">
        <v>1</v>
      </c>
      <c r="G130" s="15"/>
      <c r="H130" s="19">
        <v>7</v>
      </c>
      <c r="I130" s="3">
        <f t="shared" si="7"/>
        <v>0</v>
      </c>
    </row>
    <row r="131" spans="1:10" ht="15.95" customHeight="1" x14ac:dyDescent="0.15">
      <c r="A131" s="197"/>
      <c r="B131" s="13" t="s">
        <v>175</v>
      </c>
      <c r="C131" s="13" t="s">
        <v>196</v>
      </c>
      <c r="D131" s="4" t="s">
        <v>176</v>
      </c>
      <c r="E131" s="14">
        <v>3760303361990</v>
      </c>
      <c r="F131" s="5">
        <v>1</v>
      </c>
      <c r="G131" s="15"/>
      <c r="H131" s="19">
        <v>2.5</v>
      </c>
      <c r="I131" s="3">
        <f t="shared" si="7"/>
        <v>0</v>
      </c>
    </row>
    <row r="132" spans="1:10" ht="15.95" customHeight="1" x14ac:dyDescent="0.15">
      <c r="A132" s="197"/>
      <c r="B132" s="13" t="s">
        <v>175</v>
      </c>
      <c r="C132" s="13" t="s">
        <v>260</v>
      </c>
      <c r="D132" s="4" t="s">
        <v>261</v>
      </c>
      <c r="E132" s="14">
        <v>3760303363543</v>
      </c>
      <c r="F132" s="14">
        <v>1</v>
      </c>
      <c r="G132" s="15"/>
      <c r="H132" s="19">
        <v>2.5</v>
      </c>
      <c r="I132" s="3">
        <f>G132*H132</f>
        <v>0</v>
      </c>
    </row>
    <row r="133" spans="1:10" ht="15.95" customHeight="1" x14ac:dyDescent="0.15">
      <c r="A133" s="197"/>
      <c r="B133" s="13" t="s">
        <v>175</v>
      </c>
      <c r="C133" s="13" t="s">
        <v>262</v>
      </c>
      <c r="D133" s="4" t="s">
        <v>263</v>
      </c>
      <c r="E133" s="14">
        <v>3760303362904</v>
      </c>
      <c r="F133" s="14">
        <v>1</v>
      </c>
      <c r="G133" s="15"/>
      <c r="H133" s="19">
        <v>2.5</v>
      </c>
      <c r="I133" s="3">
        <f>G133*H133</f>
        <v>0</v>
      </c>
    </row>
    <row r="134" spans="1:10" ht="15.95" customHeight="1" x14ac:dyDescent="0.15">
      <c r="A134" s="197"/>
      <c r="B134" s="13" t="s">
        <v>175</v>
      </c>
      <c r="C134" s="13" t="s">
        <v>264</v>
      </c>
      <c r="D134" s="4" t="s">
        <v>265</v>
      </c>
      <c r="E134" s="14">
        <v>3760303362911</v>
      </c>
      <c r="F134" s="14">
        <v>24</v>
      </c>
      <c r="G134" s="15"/>
      <c r="H134" s="19">
        <v>0.1</v>
      </c>
      <c r="I134" s="3">
        <f>G134*H134</f>
        <v>0</v>
      </c>
    </row>
    <row r="135" spans="1:10" ht="15.95" customHeight="1" x14ac:dyDescent="0.15">
      <c r="A135" s="197"/>
      <c r="B135" s="13" t="s">
        <v>181</v>
      </c>
      <c r="C135" s="13" t="s">
        <v>301</v>
      </c>
      <c r="D135" s="4" t="s">
        <v>266</v>
      </c>
      <c r="E135" s="14">
        <v>3760303362980</v>
      </c>
      <c r="F135" s="14">
        <v>1</v>
      </c>
      <c r="G135" s="15"/>
      <c r="H135" s="3">
        <v>9</v>
      </c>
      <c r="I135" s="3">
        <f t="shared" ref="I135:I137" si="8">G135*H135</f>
        <v>0</v>
      </c>
    </row>
    <row r="136" spans="1:10" ht="15.95" customHeight="1" x14ac:dyDescent="0.15">
      <c r="A136" s="197"/>
      <c r="B136" s="13" t="s">
        <v>181</v>
      </c>
      <c r="C136" s="13" t="s">
        <v>294</v>
      </c>
      <c r="D136" s="4" t="s">
        <v>182</v>
      </c>
      <c r="E136" s="14">
        <v>3760303362041</v>
      </c>
      <c r="F136" s="14">
        <v>1</v>
      </c>
      <c r="G136" s="15"/>
      <c r="H136" s="3">
        <v>9</v>
      </c>
      <c r="I136" s="3">
        <f t="shared" si="8"/>
        <v>0</v>
      </c>
    </row>
    <row r="137" spans="1:10" ht="15.95" customHeight="1" x14ac:dyDescent="0.15">
      <c r="A137" s="197"/>
      <c r="B137" s="13" t="s">
        <v>181</v>
      </c>
      <c r="C137" s="13" t="s">
        <v>295</v>
      </c>
      <c r="D137" s="4" t="s">
        <v>267</v>
      </c>
      <c r="E137" s="14">
        <v>3760303362423</v>
      </c>
      <c r="F137" s="14">
        <v>1</v>
      </c>
      <c r="G137" s="15"/>
      <c r="H137" s="3">
        <v>9</v>
      </c>
      <c r="I137" s="3">
        <f t="shared" si="8"/>
        <v>0</v>
      </c>
    </row>
    <row r="138" spans="1:10" ht="15.95" customHeight="1" x14ac:dyDescent="0.15">
      <c r="A138" s="197"/>
      <c r="B138" s="13" t="s">
        <v>77</v>
      </c>
      <c r="C138" s="13" t="s">
        <v>177</v>
      </c>
      <c r="D138" s="4" t="s">
        <v>151</v>
      </c>
      <c r="E138" s="14">
        <v>3760303360641</v>
      </c>
      <c r="F138" s="14">
        <v>1</v>
      </c>
      <c r="G138" s="15"/>
      <c r="H138" s="3">
        <v>20</v>
      </c>
      <c r="I138" s="3">
        <f>G138*H138</f>
        <v>0</v>
      </c>
    </row>
    <row r="139" spans="1:10" ht="15.95" customHeight="1" x14ac:dyDescent="0.15">
      <c r="B139" s="150"/>
      <c r="C139" s="150"/>
      <c r="D139" s="150"/>
      <c r="E139" s="150"/>
      <c r="F139" s="150"/>
      <c r="G139" s="150"/>
      <c r="H139" s="150"/>
      <c r="I139" s="150"/>
    </row>
    <row r="140" spans="1:10" ht="15.95" customHeight="1" x14ac:dyDescent="0.15">
      <c r="C140" s="17"/>
      <c r="D140" s="18"/>
      <c r="E140" s="8"/>
      <c r="F140" s="7"/>
      <c r="H140" s="32" t="s">
        <v>95</v>
      </c>
      <c r="I140" s="33">
        <f>M4</f>
        <v>0</v>
      </c>
      <c r="J140" s="72"/>
    </row>
    <row r="141" spans="1:10" ht="18" customHeight="1" x14ac:dyDescent="0.15">
      <c r="C141" s="17"/>
      <c r="D141" s="18"/>
      <c r="E141" s="8"/>
      <c r="F141" s="7"/>
      <c r="H141" s="36" t="s">
        <v>97</v>
      </c>
      <c r="I141" s="37">
        <f>M5</f>
        <v>0</v>
      </c>
    </row>
    <row r="142" spans="1:10" ht="15.95" customHeight="1" x14ac:dyDescent="0.15">
      <c r="C142" s="17"/>
      <c r="D142" s="18"/>
      <c r="E142" s="8"/>
      <c r="F142" s="7"/>
      <c r="H142" s="36" t="s">
        <v>96</v>
      </c>
      <c r="I142" s="37">
        <f>M6</f>
        <v>0</v>
      </c>
      <c r="J142" s="163"/>
    </row>
    <row r="143" spans="1:10" ht="15.95" customHeight="1" x14ac:dyDescent="0.15">
      <c r="C143" s="17"/>
      <c r="D143" s="18"/>
      <c r="E143" s="8"/>
      <c r="F143" s="7"/>
      <c r="H143" s="34" t="s">
        <v>98</v>
      </c>
      <c r="I143" s="35">
        <f>M7</f>
        <v>0</v>
      </c>
    </row>
    <row r="144" spans="1:10" ht="15.95" customHeight="1" x14ac:dyDescent="0.15">
      <c r="B144" s="278" t="s">
        <v>14</v>
      </c>
      <c r="C144" s="278"/>
      <c r="D144" s="278"/>
      <c r="E144" s="278"/>
      <c r="F144" s="278"/>
      <c r="G144" s="278"/>
      <c r="H144" s="278"/>
      <c r="I144" s="278"/>
    </row>
    <row r="145" spans="2:9" x14ac:dyDescent="0.15">
      <c r="B145" s="269" t="s">
        <v>17</v>
      </c>
      <c r="C145" s="269"/>
      <c r="D145" s="269"/>
      <c r="E145" s="269"/>
      <c r="F145" s="269"/>
      <c r="G145" s="269"/>
      <c r="H145" s="269"/>
      <c r="I145" s="269"/>
    </row>
    <row r="146" spans="2:9" x14ac:dyDescent="0.15">
      <c r="B146" s="270" t="s">
        <v>206</v>
      </c>
      <c r="C146" s="270"/>
      <c r="D146" s="270"/>
      <c r="E146" s="270"/>
      <c r="F146" s="270"/>
      <c r="G146" s="270"/>
      <c r="H146" s="270"/>
      <c r="I146" s="270"/>
    </row>
    <row r="147" spans="2:9" ht="15.95" customHeight="1" x14ac:dyDescent="0.15">
      <c r="B147" s="271" t="s">
        <v>207</v>
      </c>
      <c r="C147" s="271"/>
      <c r="D147" s="271"/>
      <c r="E147" s="271"/>
      <c r="F147" s="271"/>
      <c r="G147" s="271"/>
      <c r="H147" s="271"/>
      <c r="I147" s="271"/>
    </row>
    <row r="148" spans="2:9" ht="15.95" customHeight="1" thickBot="1" x14ac:dyDescent="0.2">
      <c r="B148" s="271" t="s">
        <v>208</v>
      </c>
      <c r="C148" s="271"/>
      <c r="D148" s="271"/>
      <c r="E148" s="271"/>
      <c r="F148" s="271"/>
      <c r="G148" s="271"/>
      <c r="H148" s="271"/>
      <c r="I148" s="271"/>
    </row>
    <row r="149" spans="2:9" x14ac:dyDescent="0.15">
      <c r="C149" s="264" t="s">
        <v>35</v>
      </c>
      <c r="D149" s="264"/>
      <c r="E149" s="264"/>
      <c r="F149" s="264"/>
      <c r="G149" s="264"/>
      <c r="H149" s="264"/>
      <c r="I149" s="264"/>
    </row>
    <row r="150" spans="2:9" x14ac:dyDescent="0.15">
      <c r="C150" s="263" t="s">
        <v>36</v>
      </c>
      <c r="D150" s="263"/>
      <c r="E150" s="263"/>
      <c r="F150" s="263"/>
      <c r="G150" s="263"/>
      <c r="H150" s="263"/>
      <c r="I150" s="263"/>
    </row>
    <row r="151" spans="2:9" x14ac:dyDescent="0.15">
      <c r="C151" s="263" t="s">
        <v>37</v>
      </c>
      <c r="D151" s="263"/>
      <c r="E151" s="263"/>
      <c r="F151" s="263"/>
      <c r="G151" s="263"/>
      <c r="H151" s="263"/>
      <c r="I151" s="263"/>
    </row>
  </sheetData>
  <mergeCells count="15">
    <mergeCell ref="B1:I3"/>
    <mergeCell ref="B4:I4"/>
    <mergeCell ref="B5:D5"/>
    <mergeCell ref="F5:I5"/>
    <mergeCell ref="B6:D6"/>
    <mergeCell ref="F6:I6"/>
    <mergeCell ref="C149:I149"/>
    <mergeCell ref="C150:I150"/>
    <mergeCell ref="C151:I151"/>
    <mergeCell ref="B9:D9"/>
    <mergeCell ref="B144:I144"/>
    <mergeCell ref="B145:I145"/>
    <mergeCell ref="B146:I146"/>
    <mergeCell ref="B147:I147"/>
    <mergeCell ref="B148:I148"/>
  </mergeCells>
  <conditionalFormatting sqref="C12 C14:C21 C23:C47 C49:C73 C75:C76 C78:C102 C104:C125 C127:C138">
    <cfRule type="expression" dxfId="9" priority="7">
      <formula>$G12&lt;&gt;0</formula>
    </cfRule>
  </conditionalFormatting>
  <conditionalFormatting sqref="I142">
    <cfRule type="cellIs" dxfId="8" priority="8" operator="equal">
      <formula>0</formula>
    </cfRule>
    <cfRule type="cellIs" dxfId="7" priority="9" operator="lessThanOrEqual">
      <formula>$I$141</formula>
    </cfRule>
    <cfRule type="cellIs" dxfId="6" priority="11" operator="greaterThan">
      <formula>$I$141</formula>
    </cfRule>
  </conditionalFormatting>
  <conditionalFormatting sqref="L6">
    <cfRule type="containsBlanks" dxfId="5" priority="5">
      <formula>LEN(TRIM(L6))=0</formula>
    </cfRule>
    <cfRule type="cellIs" dxfId="4" priority="6" operator="greaterThan">
      <formula>0.11</formula>
    </cfRule>
    <cfRule type="cellIs" dxfId="3" priority="10" operator="between">
      <formula>0.1000000000001</formula>
      <formula>0.11</formula>
    </cfRule>
  </conditionalFormatting>
  <conditionalFormatting sqref="M6">
    <cfRule type="containsBlanks" priority="1">
      <formula>LEN(TRIM(M6))=0</formula>
    </cfRule>
    <cfRule type="cellIs" dxfId="2" priority="2" operator="greaterThan">
      <formula>$M$5</formula>
    </cfRule>
    <cfRule type="cellIs" dxfId="1" priority="3" operator="between">
      <formula>$M$5*1.10000001%</formula>
      <formula>$M$5*1.1%</formula>
    </cfRule>
    <cfRule type="cellIs" dxfId="0" priority="4" operator="lessThanOrEqual">
      <formula>$M$5</formula>
    </cfRule>
  </conditionalFormatting>
  <pageMargins left="0.23622047244094491" right="0.23622047244094491" top="0.74803149606299213" bottom="0.74803149606299213" header="0.31496062992125984" footer="0.31496062992125984"/>
  <pageSetup paperSize="9" scale="84" fitToHeight="14" orientation="portrait" r:id="rId1"/>
  <rowBreaks count="3" manualBreakCount="3">
    <brk id="47" min="1" max="5" man="1"/>
    <brk id="76" min="1" max="5" man="1"/>
    <brk id="12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Order form (full)</vt:lpstr>
      <vt:lpstr>listino</vt:lpstr>
      <vt:lpstr>listino!Area_stampa</vt:lpstr>
      <vt:lpstr>listino!Titoli_stampa</vt:lpstr>
    </vt:vector>
  </TitlesOfParts>
  <Company>Differentes Latitudes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Rossi</dc:creator>
  <cp:lastModifiedBy>Alejandro Álvarez Badía</cp:lastModifiedBy>
  <cp:lastPrinted>2024-07-09T09:09:27Z</cp:lastPrinted>
  <dcterms:created xsi:type="dcterms:W3CDTF">2013-10-16T15:08:48Z</dcterms:created>
  <dcterms:modified xsi:type="dcterms:W3CDTF">2026-01-13T08:07:11Z</dcterms:modified>
</cp:coreProperties>
</file>